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955" windowHeight="4575" tabRatio="919" activeTab="14"/>
  </bookViews>
  <sheets>
    <sheet name="gennaio " sheetId="1" r:id="rId1"/>
    <sheet name="febbraio" sheetId="2" r:id="rId2"/>
    <sheet name="marzo" sheetId="3" r:id="rId3"/>
    <sheet name="aprile" sheetId="4" r:id="rId4"/>
    <sheet name="maggio" sheetId="5" r:id="rId5"/>
    <sheet name="maggio 2" sheetId="6" r:id="rId6"/>
    <sheet name="giugno" sheetId="7" r:id="rId7"/>
    <sheet name="luglio" sheetId="8" r:id="rId8"/>
    <sheet name="agosto" sheetId="9" r:id="rId9"/>
    <sheet name="settembre" sheetId="10" r:id="rId10"/>
    <sheet name="ottobre" sheetId="11" r:id="rId11"/>
    <sheet name="novembre 1" sheetId="12" r:id="rId12"/>
    <sheet name="novembre 2" sheetId="13" r:id="rId13"/>
    <sheet name="dicembre" sheetId="14" r:id="rId14"/>
    <sheet name="TOTALI" sheetId="15" r:id="rId15"/>
  </sheets>
  <definedNames>
    <definedName name="_xlnm.Print_Area" localSheetId="1">'febbraio'!$A$1:$S$40</definedName>
  </definedNames>
  <calcPr fullCalcOnLoad="1"/>
</workbook>
</file>

<file path=xl/sharedStrings.xml><?xml version="1.0" encoding="utf-8"?>
<sst xmlns="http://schemas.openxmlformats.org/spreadsheetml/2006/main" count="774" uniqueCount="55">
  <si>
    <t xml:space="preserve">II.CC. </t>
  </si>
  <si>
    <t>ISTITUTI (1)</t>
  </si>
  <si>
    <t>PROVINCIA (2)</t>
  </si>
  <si>
    <t>PROV.</t>
  </si>
  <si>
    <t>TOT.</t>
  </si>
  <si>
    <t>N.</t>
  </si>
  <si>
    <t>%</t>
  </si>
  <si>
    <t>TS</t>
  </si>
  <si>
    <t>GO</t>
  </si>
  <si>
    <t>UD</t>
  </si>
  <si>
    <t>MC</t>
  </si>
  <si>
    <t>PN</t>
  </si>
  <si>
    <t>L.8/70</t>
  </si>
  <si>
    <t>LEGGI (3)</t>
  </si>
  <si>
    <t>FC</t>
  </si>
  <si>
    <t>DOCUMENTAZIONE STATISTICA</t>
  </si>
  <si>
    <t>BAV</t>
  </si>
  <si>
    <t>(importi in migliaia di EURO)</t>
  </si>
  <si>
    <t>nel mese</t>
  </si>
  <si>
    <t>Importi</t>
  </si>
  <si>
    <t xml:space="preserve">LEGGI </t>
  </si>
  <si>
    <t>II.CC</t>
  </si>
  <si>
    <t>LEGGI</t>
  </si>
  <si>
    <t>BCC</t>
  </si>
  <si>
    <t>IMP. DA</t>
  </si>
  <si>
    <t>EVIDENZA PER ISTITUTI CONVENZIONATI (II.CC.), PROVINCIA (PROV.)  E DATORI DI FONDI (LEGGI)</t>
  </si>
  <si>
    <t>nel</t>
  </si>
  <si>
    <t xml:space="preserve">N° totale </t>
  </si>
  <si>
    <t>N°totale</t>
  </si>
  <si>
    <t>totali nel</t>
  </si>
  <si>
    <t>L.198/76</t>
  </si>
  <si>
    <t>sul totale</t>
  </si>
  <si>
    <t>CIV</t>
  </si>
  <si>
    <t>mese</t>
  </si>
  <si>
    <t>L. 8/70</t>
  </si>
  <si>
    <t xml:space="preserve"> </t>
  </si>
  <si>
    <t>SITUAZIONE AL - POST RN CO N.1 DEL 24.01.2011</t>
  </si>
  <si>
    <t>SITUAZIONE AL - POST RN CO N.2 DEL 14.02.2011</t>
  </si>
  <si>
    <t xml:space="preserve">SITUAZIONE AL 07/03/2011  - POST RN CO N.3 </t>
  </si>
  <si>
    <t>SITUAZIONE AL 04.04.2011 - POST RN CO N.4</t>
  </si>
  <si>
    <t>SITUAZIONE AL  POST RN CO N.5 02.05.2011</t>
  </si>
  <si>
    <t>SITUAZIONE POST RN CO N.6 DEL 23.05.11</t>
  </si>
  <si>
    <t>SITUAZIONE POST RN CO N. 7 DEL 13.06.2011</t>
  </si>
  <si>
    <t>SITUAZIONE POST RN CO N. 8  DEL 11.07.2011</t>
  </si>
  <si>
    <t>SITUAZIONE POST RN CO N. 10  DEL 19.09.2011</t>
  </si>
  <si>
    <t>SITUAZIONE POST RN CO N. 9  DEL 01.08.2011</t>
  </si>
  <si>
    <t>SITUAZIONE POST RN CO N. 11  DEL 10.10.2011</t>
  </si>
  <si>
    <t>SITUAZIONE POST RN CO N. 12  DEL 02.11.2011</t>
  </si>
  <si>
    <t>CONCESSIONI DI MUTUO DELIBERATE DAL COMITATO F.R.I.E. NEL 2011</t>
  </si>
  <si>
    <t>Concessioni deliberate nel 2011 per Istituto</t>
  </si>
  <si>
    <t>Concessioni deliberate nel 2011 per Provincia</t>
  </si>
  <si>
    <t>Concessioni deliberate nel 2011 per Leggi</t>
  </si>
  <si>
    <t>SITUAZIONE POST RN CO N. 13  DEL 28.11.2011</t>
  </si>
  <si>
    <t>SITUAZIONE POST RN CO N. 14  DEL 19.12.2011</t>
  </si>
  <si>
    <t>RIEPILOGO SITUAZIONE AL 31.12.2011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</si>
</sst>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dd/mm/yy"/>
    <numFmt numFmtId="173" formatCode="0.000%"/>
    <numFmt numFmtId="174" formatCode="0.0000%"/>
    <numFmt numFmtId="175" formatCode="#,##0.0;[Red]\-#,##0.0"/>
    <numFmt numFmtId="176" formatCode="#,##0.0"/>
    <numFmt numFmtId="177" formatCode="0.000"/>
    <numFmt numFmtId="178" formatCode="#,##0.000"/>
    <numFmt numFmtId="179" formatCode="#,##0.0000"/>
    <numFmt numFmtId="180" formatCode="#,##0.000;[Red]\-#,##0.000"/>
    <numFmt numFmtId="181" formatCode="#,##0.0000;[Red]\-#,##0.00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11"/>
      <name val="Arial"/>
      <family val="0"/>
    </font>
    <font>
      <sz val="9.5"/>
      <name val="Arial"/>
      <family val="0"/>
    </font>
    <font>
      <sz val="9"/>
      <name val="Arial"/>
      <family val="2"/>
    </font>
    <font>
      <b/>
      <sz val="8.5"/>
      <name val="Arial"/>
      <family val="2"/>
    </font>
    <font>
      <sz val="9.75"/>
      <name val="Arial"/>
      <family val="2"/>
    </font>
    <font>
      <b/>
      <sz val="9.25"/>
      <name val="Arial"/>
      <family val="2"/>
    </font>
    <font>
      <sz val="11.25"/>
      <name val="Arial"/>
      <family val="0"/>
    </font>
    <font>
      <sz val="10.75"/>
      <name val="Arial"/>
      <family val="0"/>
    </font>
    <font>
      <b/>
      <sz val="10.5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8.5"/>
      <name val="Arial"/>
      <family val="2"/>
    </font>
    <font>
      <sz val="10.25"/>
      <name val="Arial"/>
      <family val="0"/>
    </font>
    <font>
      <sz val="8.75"/>
      <name val="Arial"/>
      <family val="2"/>
    </font>
    <font>
      <b/>
      <sz val="8.75"/>
      <name val="Arial"/>
      <family val="2"/>
    </font>
    <font>
      <sz val="9.25"/>
      <name val="Arial"/>
      <family val="0"/>
    </font>
    <font>
      <b/>
      <sz val="9.5"/>
      <name val="Arial"/>
      <family val="2"/>
    </font>
    <font>
      <sz val="10"/>
      <name val="Arial"/>
      <family val="0"/>
    </font>
    <font>
      <b/>
      <sz val="9.75"/>
      <name val="Arial"/>
      <family val="2"/>
    </font>
    <font>
      <sz val="11.5"/>
      <name val="Arial"/>
      <family val="0"/>
    </font>
    <font>
      <sz val="8.25"/>
      <name val="Arial"/>
      <family val="2"/>
    </font>
    <font>
      <sz val="12"/>
      <name val="Arial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.25"/>
      <name val="Arial"/>
      <family val="2"/>
    </font>
    <font>
      <b/>
      <sz val="8"/>
      <name val="Arial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70" fontId="0" fillId="0" borderId="0" xfId="0" applyNumberFormat="1" applyAlignment="1">
      <alignment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7" fillId="0" borderId="0" xfId="0" applyFont="1" applyAlignment="1">
      <alignment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7" fillId="0" borderId="2" xfId="0" applyFont="1" applyBorder="1" applyAlignment="1">
      <alignment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3" fontId="29" fillId="0" borderId="5" xfId="0" applyNumberFormat="1" applyFont="1" applyBorder="1" applyAlignment="1">
      <alignment horizontal="center"/>
    </xf>
    <xf numFmtId="3" fontId="29" fillId="0" borderId="4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3" fontId="30" fillId="0" borderId="7" xfId="0" applyNumberFormat="1" applyFont="1" applyBorder="1" applyAlignment="1">
      <alignment horizontal="center"/>
    </xf>
    <xf numFmtId="3" fontId="30" fillId="0" borderId="9" xfId="0" applyNumberFormat="1" applyFont="1" applyBorder="1" applyAlignment="1">
      <alignment horizontal="center"/>
    </xf>
    <xf numFmtId="3" fontId="30" fillId="0" borderId="8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3" fontId="30" fillId="0" borderId="2" xfId="0" applyNumberFormat="1" applyFont="1" applyBorder="1" applyAlignment="1">
      <alignment horizontal="center"/>
    </xf>
    <xf numFmtId="171" fontId="30" fillId="0" borderId="2" xfId="0" applyNumberFormat="1" applyFont="1" applyBorder="1" applyAlignment="1">
      <alignment horizontal="center"/>
    </xf>
    <xf numFmtId="3" fontId="29" fillId="0" borderId="2" xfId="0" applyNumberFormat="1" applyFont="1" applyBorder="1" applyAlignment="1">
      <alignment horizontal="center"/>
    </xf>
    <xf numFmtId="165" fontId="29" fillId="0" borderId="5" xfId="0" applyNumberFormat="1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3" fontId="30" fillId="0" borderId="5" xfId="0" applyNumberFormat="1" applyFont="1" applyBorder="1" applyAlignment="1">
      <alignment horizontal="center"/>
    </xf>
    <xf numFmtId="171" fontId="30" fillId="0" borderId="5" xfId="0" applyNumberFormat="1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10" fontId="30" fillId="0" borderId="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 horizontal="centerContinuous"/>
    </xf>
    <xf numFmtId="0" fontId="27" fillId="0" borderId="0" xfId="0" applyFont="1" applyAlignment="1">
      <alignment horizontal="centerContinuous"/>
    </xf>
    <xf numFmtId="3" fontId="31" fillId="0" borderId="0" xfId="0" applyNumberFormat="1" applyFont="1" applyAlignment="1">
      <alignment/>
    </xf>
    <xf numFmtId="165" fontId="29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3" fontId="32" fillId="0" borderId="5" xfId="0" applyNumberFormat="1" applyFont="1" applyBorder="1" applyAlignment="1">
      <alignment horizontal="center"/>
    </xf>
    <xf numFmtId="172" fontId="32" fillId="0" borderId="7" xfId="0" applyNumberFormat="1" applyFont="1" applyBorder="1" applyAlignment="1">
      <alignment horizontal="center"/>
    </xf>
    <xf numFmtId="3" fontId="27" fillId="0" borderId="5" xfId="0" applyNumberFormat="1" applyFont="1" applyBorder="1" applyAlignment="1">
      <alignment horizontal="center"/>
    </xf>
    <xf numFmtId="171" fontId="30" fillId="0" borderId="1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171" fontId="30" fillId="0" borderId="3" xfId="0" applyNumberFormat="1" applyFont="1" applyBorder="1" applyAlignment="1">
      <alignment horizontal="center"/>
    </xf>
    <xf numFmtId="171" fontId="30" fillId="0" borderId="4" xfId="0" applyNumberFormat="1" applyFont="1" applyBorder="1" applyAlignment="1">
      <alignment horizontal="center"/>
    </xf>
    <xf numFmtId="172" fontId="32" fillId="0" borderId="5" xfId="0" applyNumberFormat="1" applyFont="1" applyBorder="1" applyAlignment="1">
      <alignment horizontal="center"/>
    </xf>
    <xf numFmtId="3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3" fontId="30" fillId="0" borderId="6" xfId="0" applyNumberFormat="1" applyFont="1" applyBorder="1" applyAlignment="1">
      <alignment horizontal="center"/>
    </xf>
    <xf numFmtId="3" fontId="30" fillId="0" borderId="3" xfId="0" applyNumberFormat="1" applyFont="1" applyBorder="1" applyAlignment="1">
      <alignment horizontal="center"/>
    </xf>
    <xf numFmtId="3" fontId="30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65" fontId="29" fillId="0" borderId="3" xfId="0" applyNumberFormat="1" applyFont="1" applyBorder="1" applyAlignment="1">
      <alignment horizontal="center"/>
    </xf>
    <xf numFmtId="165" fontId="29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0" fontId="27" fillId="0" borderId="0" xfId="18" applyNumberFormat="1" applyFont="1" applyAlignment="1">
      <alignment/>
    </xf>
    <xf numFmtId="0" fontId="31" fillId="0" borderId="0" xfId="0" applyFont="1" applyAlignment="1">
      <alignment/>
    </xf>
    <xf numFmtId="10" fontId="30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3" fontId="30" fillId="0" borderId="11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10" fontId="30" fillId="0" borderId="5" xfId="0" applyNumberFormat="1" applyFont="1" applyBorder="1" applyAlignment="1">
      <alignment horizontal="center"/>
    </xf>
    <xf numFmtId="10" fontId="30" fillId="0" borderId="2" xfId="0" applyNumberFormat="1" applyFont="1" applyBorder="1" applyAlignment="1">
      <alignment horizontal="center"/>
    </xf>
    <xf numFmtId="40" fontId="27" fillId="0" borderId="0" xfId="0" applyNumberFormat="1" applyFont="1" applyAlignment="1">
      <alignment/>
    </xf>
    <xf numFmtId="0" fontId="27" fillId="0" borderId="0" xfId="0" applyFont="1" applyAlignment="1">
      <alignment wrapText="1"/>
    </xf>
    <xf numFmtId="40" fontId="37" fillId="0" borderId="0" xfId="0" applyNumberFormat="1" applyFont="1" applyAlignment="1">
      <alignment/>
    </xf>
    <xf numFmtId="0" fontId="30" fillId="0" borderId="11" xfId="0" applyFont="1" applyBorder="1" applyAlignment="1">
      <alignment horizontal="center"/>
    </xf>
    <xf numFmtId="171" fontId="30" fillId="0" borderId="12" xfId="0" applyNumberFormat="1" applyFont="1" applyBorder="1" applyAlignment="1">
      <alignment horizontal="center"/>
    </xf>
    <xf numFmtId="171" fontId="30" fillId="0" borderId="0" xfId="0" applyNumberFormat="1" applyFont="1" applyBorder="1" applyAlignment="1">
      <alignment horizontal="center"/>
    </xf>
    <xf numFmtId="3" fontId="29" fillId="0" borderId="7" xfId="0" applyNumberFormat="1" applyFont="1" applyBorder="1" applyAlignment="1">
      <alignment horizontal="center"/>
    </xf>
    <xf numFmtId="3" fontId="29" fillId="0" borderId="3" xfId="0" applyNumberFormat="1" applyFont="1" applyBorder="1" applyAlignment="1">
      <alignment horizontal="center"/>
    </xf>
    <xf numFmtId="3" fontId="29" fillId="0" borderId="13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171" fontId="29" fillId="0" borderId="13" xfId="0" applyNumberFormat="1" applyFont="1" applyBorder="1" applyAlignment="1">
      <alignment horizontal="center"/>
    </xf>
    <xf numFmtId="171" fontId="29" fillId="0" borderId="15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171" fontId="30" fillId="0" borderId="8" xfId="0" applyNumberFormat="1" applyFont="1" applyBorder="1" applyAlignment="1">
      <alignment horizontal="center"/>
    </xf>
    <xf numFmtId="171" fontId="30" fillId="0" borderId="9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32" fillId="0" borderId="19" xfId="0" applyNumberFormat="1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171" fontId="30" fillId="0" borderId="7" xfId="0" applyNumberFormat="1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3" fontId="29" fillId="0" borderId="22" xfId="0" applyNumberFormat="1" applyFont="1" applyBorder="1" applyAlignment="1">
      <alignment horizontal="center"/>
    </xf>
    <xf numFmtId="0" fontId="27" fillId="0" borderId="0" xfId="0" applyFont="1" applyAlignment="1">
      <alignment/>
    </xf>
    <xf numFmtId="3" fontId="29" fillId="0" borderId="23" xfId="0" applyNumberFormat="1" applyFont="1" applyBorder="1" applyAlignment="1">
      <alignment horizontal="center"/>
    </xf>
    <xf numFmtId="3" fontId="29" fillId="0" borderId="24" xfId="0" applyNumberFormat="1" applyFont="1" applyBorder="1" applyAlignment="1">
      <alignment horizontal="center"/>
    </xf>
    <xf numFmtId="3" fontId="29" fillId="0" borderId="25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29" fillId="0" borderId="1" xfId="0" applyNumberFormat="1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25"/>
          <c:y val="0.359"/>
          <c:w val="0.686"/>
          <c:h val="0.41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'gennaio '!$B$11:$B$16</c:f>
              <c:strCache/>
            </c:strRef>
          </c:cat>
          <c:val>
            <c:numRef>
              <c:f>'gennaio 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7375"/>
          <c:y val="0.35775"/>
          <c:w val="0.503"/>
          <c:h val="0.2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aprile!$B$11:$B$16</c:f>
              <c:strCache/>
            </c:strRef>
          </c:cat>
          <c:val>
            <c:numRef>
              <c:f>aprile!$F$11:$F$16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8"/>
          <c:y val="-0.012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"/>
          <c:y val="0.3335"/>
          <c:w val="0.586"/>
          <c:h val="0.400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aprile!$L$11:$L$13</c:f>
              <c:strCache/>
            </c:strRef>
          </c:cat>
          <c:val>
            <c:numRef>
              <c:f>aprile!$P$11:$P$13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5"/>
          <c:y val="0.403"/>
          <c:w val="0.8392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aprile!$G$11:$G$14</c:f>
              <c:strCache/>
            </c:strRef>
          </c:cat>
          <c:val>
            <c:numRef>
              <c:f>aprile!$K$11:$K$14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725"/>
          <c:y val="0.4145"/>
          <c:w val="0.51875"/>
          <c:h val="0.27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maggio!$B$11:$B$16</c:f>
              <c:strCache/>
            </c:strRef>
          </c:cat>
          <c:val>
            <c:numRef>
              <c:f>maggio!$F$11:$F$16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7975"/>
          <c:w val="0.5247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maggio!$L$11:$L$13</c:f>
              <c:strCache/>
            </c:strRef>
          </c:cat>
          <c:val>
            <c:numRef>
              <c:f>maggio!$P$11:$P$13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75"/>
          <c:y val="0.381"/>
          <c:w val="0.61775"/>
          <c:h val="0.32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maggio!$G$11:$G$14</c:f>
              <c:strCache/>
            </c:strRef>
          </c:cat>
          <c:val>
            <c:numRef>
              <c:f>maggio!$K$11:$K$14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86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575"/>
          <c:y val="0.34125"/>
          <c:w val="0.63925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'maggio 2'!$B$11:$B$16</c:f>
              <c:strCache/>
            </c:strRef>
          </c:cat>
          <c:val>
            <c:numRef>
              <c:f>'maggio 2'!$F$11:$F$16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5"/>
          <c:y val="0.38325"/>
          <c:w val="0.5815"/>
          <c:h val="0.404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'maggio 2'!$L$11:$L$13</c:f>
              <c:strCache/>
            </c:strRef>
          </c:cat>
          <c:val>
            <c:numRef>
              <c:f>'maggio 2'!$P$11:$P$13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403"/>
          <c:w val="0.836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'maggio 2'!$G$11:$G$14</c:f>
              <c:strCache/>
            </c:strRef>
          </c:cat>
          <c:val>
            <c:numRef>
              <c:f>'maggio 2'!$K$11:$K$14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9"/>
          <c:y val="-0.020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1"/>
          <c:y val="0.33975"/>
          <c:w val="0.62775"/>
          <c:h val="0.41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giugno!$B$11:$B$16</c:f>
              <c:strCache/>
            </c:strRef>
          </c:cat>
          <c:val>
            <c:numRef>
              <c:f>giugno!$F$11:$F$16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"/>
          <c:y val="0.361"/>
          <c:w val="0.5965"/>
          <c:h val="0.438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'gennaio '!$L$11:$L$13</c:f>
              <c:strCache/>
            </c:strRef>
          </c:cat>
          <c:val>
            <c:numRef>
              <c:f>'gennaio 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3725"/>
          <c:w val="0.59125"/>
          <c:h val="0.421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giugno!$L$11:$L$13</c:f>
              <c:strCache/>
            </c:strRef>
          </c:cat>
          <c:val>
            <c:numRef>
              <c:f>giugno!$P$11:$P$13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388"/>
          <c:w val="0.84175"/>
          <c:h val="0.39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giugno!$G$11:$G$14</c:f>
              <c:strCache/>
            </c:strRef>
          </c:cat>
          <c:val>
            <c:numRef>
              <c:f>giugno!$K$11:$K$14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325"/>
          <c:y val="0.34"/>
          <c:w val="0.645"/>
          <c:h val="0.41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luglio!$B$11:$B$16</c:f>
              <c:strCache/>
            </c:strRef>
          </c:cat>
          <c:val>
            <c:numRef>
              <c:f>luglio!$F$11:$F$16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37975"/>
          <c:w val="0.606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luglio!$L$11:$L$13</c:f>
              <c:strCache/>
            </c:strRef>
          </c:cat>
          <c:val>
            <c:numRef>
              <c:f>luglio!$P$11:$P$13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luglio!$G$11:$G$14</c:f>
              <c:strCache/>
            </c:strRef>
          </c:cat>
          <c:val>
            <c:numRef>
              <c:f>luglio!$K$11:$K$14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325"/>
          <c:y val="0.34"/>
          <c:w val="0.645"/>
          <c:h val="0.41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agosto!$B$11:$B$16</c:f>
              <c:strCache/>
            </c:strRef>
          </c:cat>
          <c:val>
            <c:numRef>
              <c:f>agosto!$F$11:$F$16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37975"/>
          <c:w val="0.606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agosto!$L$11:$L$13</c:f>
              <c:strCache/>
            </c:strRef>
          </c:cat>
          <c:val>
            <c:numRef>
              <c:f>agosto!$P$11:$P$13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agosto!$G$11:$G$14</c:f>
              <c:strCache/>
            </c:strRef>
          </c:cat>
          <c:val>
            <c:numRef>
              <c:f>agosto!$K$11:$K$14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325"/>
          <c:y val="0.34"/>
          <c:w val="0.645"/>
          <c:h val="0.41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settembre!$B$11:$B$16</c:f>
              <c:strCache/>
            </c:strRef>
          </c:cat>
          <c:val>
            <c:numRef>
              <c:f>settembre!$F$11:$F$16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37975"/>
          <c:w val="0.606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settembre!$L$11:$L$13</c:f>
              <c:strCache/>
            </c:strRef>
          </c:cat>
          <c:val>
            <c:numRef>
              <c:f>settembre!$P$11:$P$13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725"/>
          <c:w val="0.75625"/>
          <c:h val="0.40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'gennaio '!$G$11:$G$14</c:f>
              <c:strCache/>
            </c:strRef>
          </c:cat>
          <c:val>
            <c:numRef>
              <c:f>'gennaio 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settembre!$G$11:$G$14</c:f>
              <c:strCache/>
            </c:strRef>
          </c:cat>
          <c:val>
            <c:numRef>
              <c:f>settembre!$K$11:$K$14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325"/>
          <c:y val="0.34"/>
          <c:w val="0.645"/>
          <c:h val="0.41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ottobre!$B$11:$B$16</c:f>
              <c:strCache/>
            </c:strRef>
          </c:cat>
          <c:val>
            <c:numRef>
              <c:f>ottobre!$F$11:$F$16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37975"/>
          <c:w val="0.606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ottobre!$L$11:$L$13</c:f>
              <c:strCache/>
            </c:strRef>
          </c:cat>
          <c:val>
            <c:numRef>
              <c:f>ottobre!$P$11:$P$13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ottobre!$G$11:$G$14</c:f>
              <c:strCache/>
            </c:strRef>
          </c:cat>
          <c:val>
            <c:numRef>
              <c:f>ottobre!$K$11:$K$14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325"/>
          <c:y val="0.34"/>
          <c:w val="0.645"/>
          <c:h val="0.41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'novembre 1'!$B$11:$B$16</c:f>
              <c:strCache/>
            </c:strRef>
          </c:cat>
          <c:val>
            <c:numRef>
              <c:f>'novembre 1'!$F$11:$F$16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37975"/>
          <c:w val="0.606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'novembre 1'!$L$11:$L$13</c:f>
              <c:strCache/>
            </c:strRef>
          </c:cat>
          <c:val>
            <c:numRef>
              <c:f>'novembre 1'!$P$11:$P$13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'novembre 1'!$G$11:$G$14</c:f>
              <c:strCache/>
            </c:strRef>
          </c:cat>
          <c:val>
            <c:numRef>
              <c:f>'novembre 1'!$K$11:$K$14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325"/>
          <c:y val="0.34"/>
          <c:w val="0.645"/>
          <c:h val="0.41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'novembre 2'!$B$11:$B$16</c:f>
              <c:strCache/>
            </c:strRef>
          </c:cat>
          <c:val>
            <c:numRef>
              <c:f>'novembre 2'!$F$11:$F$16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37975"/>
          <c:w val="0.606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'novembre 2'!$L$11:$L$13</c:f>
              <c:strCache/>
            </c:strRef>
          </c:cat>
          <c:val>
            <c:numRef>
              <c:f>'novembre 2'!$P$11:$P$13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'novembre 2'!$G$11:$G$14</c:f>
              <c:strCache/>
            </c:strRef>
          </c:cat>
          <c:val>
            <c:numRef>
              <c:f>'novembre 2'!$K$11:$K$14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875"/>
          <c:y val="0.46925"/>
          <c:w val="0.543"/>
          <c:h val="0.3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febbraio!$B$11:$B$16</c:f>
              <c:strCache/>
            </c:strRef>
          </c:cat>
          <c:val>
            <c:numRef>
              <c:f>febbraio!$F$11:$F$16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325"/>
          <c:y val="0.34"/>
          <c:w val="0.645"/>
          <c:h val="0.41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dicembre!$B$11:$B$16</c:f>
              <c:strCache/>
            </c:strRef>
          </c:cat>
          <c:val>
            <c:numRef>
              <c:f>dicembre!$F$11:$F$16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37975"/>
          <c:w val="0.606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dicembre!$L$11:$L$13</c:f>
              <c:strCache/>
            </c:strRef>
          </c:cat>
          <c:val>
            <c:numRef>
              <c:f>dicembre!$P$11:$P$13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dicembre!$G$11:$G$14</c:f>
              <c:strCache/>
            </c:strRef>
          </c:cat>
          <c:val>
            <c:numRef>
              <c:f>dicembre!$K$11:$K$14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65"/>
          <c:y val="0.46225"/>
          <c:w val="0.58525"/>
          <c:h val="0.40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TOTALI!$B$11:$B$16</c:f>
              <c:strCache/>
            </c:strRef>
          </c:cat>
          <c:val>
            <c:numRef>
              <c:f>TOTALI!$D$11:$D$16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"/>
          <c:y val="0.37975"/>
          <c:w val="0.580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TOTALI!$J$11:$J$13</c:f>
              <c:strCache/>
            </c:strRef>
          </c:cat>
          <c:val>
            <c:numRef>
              <c:f>TOTALI!$L$11:$L$13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CONCESSIONI PER PROVINCIA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40325"/>
          <c:w val="0.8415"/>
          <c:h val="0.36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TOTALI!$F$11:$F$14</c:f>
              <c:strCache/>
            </c:strRef>
          </c:cat>
          <c:val>
            <c:numRef>
              <c:f>TOTALI!$H$11:$H$14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5"/>
          <c:y val="0.40525"/>
          <c:w val="0.4465"/>
          <c:h val="0.307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febbraio!$L$11:$L$13</c:f>
              <c:strCache/>
            </c:strRef>
          </c:cat>
          <c:val>
            <c:numRef>
              <c:f>febbraio!$P$11:$P$13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75"/>
          <c:y val="0.38925"/>
          <c:w val="0.56075"/>
          <c:h val="0.33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febbraio!$G$11:$G$14</c:f>
              <c:strCache/>
            </c:strRef>
          </c:cat>
          <c:val>
            <c:numRef>
              <c:f>febbraio!$K$11:$K$14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425"/>
          <c:y val="0.32825"/>
          <c:w val="0.606"/>
          <c:h val="0.43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marzo!$B$11:$B$16</c:f>
              <c:strCache/>
            </c:strRef>
          </c:cat>
          <c:val>
            <c:numRef>
              <c:f>marzo!$F$11:$F$16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"/>
          <c:y val="0.304"/>
          <c:w val="0.58825"/>
          <c:h val="0.46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marzo!$L$11:$L$13</c:f>
              <c:strCache/>
            </c:strRef>
          </c:cat>
          <c:val>
            <c:numRef>
              <c:f>marzo!$P$11:$P$13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7"/>
          <c:y val="-0.021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805"/>
          <c:w val="0.75775"/>
          <c:h val="0.41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marzo!$G$11:$G$14</c:f>
              <c:strCache/>
            </c:strRef>
          </c:cat>
          <c:val>
            <c:numRef>
              <c:f>marzo!$K$11:$K$14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0</xdr:rowOff>
    </xdr:from>
    <xdr:to>
      <xdr:col>6</xdr:col>
      <xdr:colOff>228600</xdr:colOff>
      <xdr:row>34</xdr:row>
      <xdr:rowOff>66675</xdr:rowOff>
    </xdr:to>
    <xdr:graphicFrame>
      <xdr:nvGraphicFramePr>
        <xdr:cNvPr id="1" name="Chart 15"/>
        <xdr:cNvGraphicFramePr/>
      </xdr:nvGraphicFramePr>
      <xdr:xfrm>
        <a:off x="133350" y="3048000"/>
        <a:ext cx="36671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457200</xdr:colOff>
      <xdr:row>18</xdr:row>
      <xdr:rowOff>9525</xdr:rowOff>
    </xdr:from>
    <xdr:to>
      <xdr:col>18</xdr:col>
      <xdr:colOff>114300</xdr:colOff>
      <xdr:row>34</xdr:row>
      <xdr:rowOff>9525</xdr:rowOff>
    </xdr:to>
    <xdr:graphicFrame>
      <xdr:nvGraphicFramePr>
        <xdr:cNvPr id="2" name="Chart 23"/>
        <xdr:cNvGraphicFramePr/>
      </xdr:nvGraphicFramePr>
      <xdr:xfrm>
        <a:off x="7372350" y="3057525"/>
        <a:ext cx="30956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18</xdr:row>
      <xdr:rowOff>9525</xdr:rowOff>
    </xdr:from>
    <xdr:to>
      <xdr:col>12</xdr:col>
      <xdr:colOff>495300</xdr:colOff>
      <xdr:row>34</xdr:row>
      <xdr:rowOff>38100</xdr:rowOff>
    </xdr:to>
    <xdr:graphicFrame>
      <xdr:nvGraphicFramePr>
        <xdr:cNvPr id="3" name="Chart 22"/>
        <xdr:cNvGraphicFramePr/>
      </xdr:nvGraphicFramePr>
      <xdr:xfrm>
        <a:off x="3848100" y="3057525"/>
        <a:ext cx="35623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42875" y="3019425"/>
        <a:ext cx="37719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18</xdr:row>
      <xdr:rowOff>66675</xdr:rowOff>
    </xdr:from>
    <xdr:to>
      <xdr:col>18</xdr:col>
      <xdr:colOff>485775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553325" y="3028950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000500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42875" y="3019425"/>
        <a:ext cx="37719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18</xdr:row>
      <xdr:rowOff>66675</xdr:rowOff>
    </xdr:from>
    <xdr:to>
      <xdr:col>18</xdr:col>
      <xdr:colOff>485775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553325" y="3028950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000500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42875" y="3019425"/>
        <a:ext cx="37719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18</xdr:row>
      <xdr:rowOff>66675</xdr:rowOff>
    </xdr:from>
    <xdr:to>
      <xdr:col>18</xdr:col>
      <xdr:colOff>485775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553325" y="3028950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000500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42875" y="3019425"/>
        <a:ext cx="37719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18</xdr:row>
      <xdr:rowOff>66675</xdr:rowOff>
    </xdr:from>
    <xdr:to>
      <xdr:col>18</xdr:col>
      <xdr:colOff>485775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553325" y="3028950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000500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42875" y="3019425"/>
        <a:ext cx="37719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18</xdr:row>
      <xdr:rowOff>66675</xdr:rowOff>
    </xdr:from>
    <xdr:to>
      <xdr:col>18</xdr:col>
      <xdr:colOff>485775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553325" y="3028950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000500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28575</xdr:rowOff>
    </xdr:from>
    <xdr:to>
      <xdr:col>5</xdr:col>
      <xdr:colOff>257175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42875" y="2990850"/>
        <a:ext cx="3971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18</xdr:row>
      <xdr:rowOff>66675</xdr:rowOff>
    </xdr:from>
    <xdr:to>
      <xdr:col>15</xdr:col>
      <xdr:colOff>485775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620000" y="3028950"/>
        <a:ext cx="35337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371475</xdr:colOff>
      <xdr:row>18</xdr:row>
      <xdr:rowOff>66675</xdr:rowOff>
    </xdr:from>
    <xdr:to>
      <xdr:col>10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229100" y="3028950"/>
        <a:ext cx="33051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66675</xdr:rowOff>
    </xdr:from>
    <xdr:to>
      <xdr:col>6</xdr:col>
      <xdr:colOff>238125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95250" y="3190875"/>
        <a:ext cx="40195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19</xdr:row>
      <xdr:rowOff>66675</xdr:rowOff>
    </xdr:from>
    <xdr:to>
      <xdr:col>18</xdr:col>
      <xdr:colOff>485775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7800975" y="3190875"/>
        <a:ext cx="3648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66675</xdr:rowOff>
    </xdr:from>
    <xdr:to>
      <xdr:col>12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4248150" y="3190875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18</xdr:row>
      <xdr:rowOff>9525</xdr:rowOff>
    </xdr:from>
    <xdr:to>
      <xdr:col>6</xdr:col>
      <xdr:colOff>266700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71450" y="2971800"/>
        <a:ext cx="3733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17</xdr:row>
      <xdr:rowOff>142875</xdr:rowOff>
    </xdr:from>
    <xdr:to>
      <xdr:col>18</xdr:col>
      <xdr:colOff>171450</xdr:colOff>
      <xdr:row>34</xdr:row>
      <xdr:rowOff>76200</xdr:rowOff>
    </xdr:to>
    <xdr:graphicFrame>
      <xdr:nvGraphicFramePr>
        <xdr:cNvPr id="2" name="Chart 2"/>
        <xdr:cNvGraphicFramePr/>
      </xdr:nvGraphicFramePr>
      <xdr:xfrm>
        <a:off x="7562850" y="2943225"/>
        <a:ext cx="35623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314325</xdr:colOff>
      <xdr:row>17</xdr:row>
      <xdr:rowOff>133350</xdr:rowOff>
    </xdr:from>
    <xdr:to>
      <xdr:col>12</xdr:col>
      <xdr:colOff>123825</xdr:colOff>
      <xdr:row>35</xdr:row>
      <xdr:rowOff>85725</xdr:rowOff>
    </xdr:to>
    <xdr:graphicFrame>
      <xdr:nvGraphicFramePr>
        <xdr:cNvPr id="3" name="Chart 3"/>
        <xdr:cNvGraphicFramePr/>
      </xdr:nvGraphicFramePr>
      <xdr:xfrm>
        <a:off x="3952875" y="2933700"/>
        <a:ext cx="34671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66675</xdr:rowOff>
    </xdr:from>
    <xdr:to>
      <xdr:col>6</xdr:col>
      <xdr:colOff>276225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552450" y="3028950"/>
        <a:ext cx="34575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18</xdr:row>
      <xdr:rowOff>76200</xdr:rowOff>
    </xdr:from>
    <xdr:to>
      <xdr:col>19</xdr:col>
      <xdr:colOff>9525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7467600" y="3038475"/>
        <a:ext cx="36195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57150</xdr:rowOff>
    </xdr:from>
    <xdr:to>
      <xdr:col>12</xdr:col>
      <xdr:colOff>180975</xdr:colOff>
      <xdr:row>32</xdr:row>
      <xdr:rowOff>152400</xdr:rowOff>
    </xdr:to>
    <xdr:graphicFrame>
      <xdr:nvGraphicFramePr>
        <xdr:cNvPr id="3" name="Chart 3"/>
        <xdr:cNvGraphicFramePr/>
      </xdr:nvGraphicFramePr>
      <xdr:xfrm>
        <a:off x="4105275" y="3019425"/>
        <a:ext cx="32670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18</xdr:row>
      <xdr:rowOff>57150</xdr:rowOff>
    </xdr:from>
    <xdr:to>
      <xdr:col>6</xdr:col>
      <xdr:colOff>257175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733425" y="3019425"/>
        <a:ext cx="31146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314325</xdr:colOff>
      <xdr:row>18</xdr:row>
      <xdr:rowOff>57150</xdr:rowOff>
    </xdr:from>
    <xdr:to>
      <xdr:col>18</xdr:col>
      <xdr:colOff>180975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7172325" y="3019425"/>
        <a:ext cx="29718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390525</xdr:colOff>
      <xdr:row>18</xdr:row>
      <xdr:rowOff>47625</xdr:rowOff>
    </xdr:from>
    <xdr:to>
      <xdr:col>12</xdr:col>
      <xdr:colOff>200025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3981450" y="3009900"/>
        <a:ext cx="30765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18</xdr:row>
      <xdr:rowOff>57150</xdr:rowOff>
    </xdr:from>
    <xdr:to>
      <xdr:col>6</xdr:col>
      <xdr:colOff>266700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33400" y="3019425"/>
        <a:ext cx="3667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18</xdr:row>
      <xdr:rowOff>47625</xdr:rowOff>
    </xdr:from>
    <xdr:to>
      <xdr:col>18</xdr:col>
      <xdr:colOff>485775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7610475" y="3009900"/>
        <a:ext cx="35718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305300" y="3028950"/>
        <a:ext cx="32194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18</xdr:row>
      <xdr:rowOff>19050</xdr:rowOff>
    </xdr:from>
    <xdr:to>
      <xdr:col>6</xdr:col>
      <xdr:colOff>180975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95300" y="2981325"/>
        <a:ext cx="35623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18</xdr:row>
      <xdr:rowOff>28575</xdr:rowOff>
    </xdr:from>
    <xdr:to>
      <xdr:col>18</xdr:col>
      <xdr:colOff>495300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7277100" y="2990850"/>
        <a:ext cx="36671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238125</xdr:colOff>
      <xdr:row>18</xdr:row>
      <xdr:rowOff>19050</xdr:rowOff>
    </xdr:from>
    <xdr:to>
      <xdr:col>12</xdr:col>
      <xdr:colOff>200025</xdr:colOff>
      <xdr:row>33</xdr:row>
      <xdr:rowOff>47625</xdr:rowOff>
    </xdr:to>
    <xdr:graphicFrame>
      <xdr:nvGraphicFramePr>
        <xdr:cNvPr id="3" name="Chart 3"/>
        <xdr:cNvGraphicFramePr/>
      </xdr:nvGraphicFramePr>
      <xdr:xfrm>
        <a:off x="4114800" y="2981325"/>
        <a:ext cx="308610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42875" y="3019425"/>
        <a:ext cx="37719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18</xdr:row>
      <xdr:rowOff>66675</xdr:rowOff>
    </xdr:from>
    <xdr:to>
      <xdr:col>18</xdr:col>
      <xdr:colOff>485775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553325" y="3028950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000500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42875" y="3019425"/>
        <a:ext cx="37719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18</xdr:row>
      <xdr:rowOff>66675</xdr:rowOff>
    </xdr:from>
    <xdr:to>
      <xdr:col>18</xdr:col>
      <xdr:colOff>485775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553325" y="3028950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000500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A3" sqref="A3:S3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8.71093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7.421875" style="0" customWidth="1"/>
    <col min="16" max="16" width="8.7109375" style="4" bestFit="1" customWidth="1"/>
    <col min="19" max="19" width="9.421875" style="0" customWidth="1"/>
  </cols>
  <sheetData>
    <row r="1" spans="1:19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5" customHeight="1">
      <c r="A4" s="110" t="s">
        <v>36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5.75" customHeight="1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103" t="s">
        <v>1</v>
      </c>
      <c r="C7" s="104"/>
      <c r="D7" s="104"/>
      <c r="E7" s="104"/>
      <c r="F7" s="105"/>
      <c r="G7" s="103" t="s">
        <v>2</v>
      </c>
      <c r="H7" s="104"/>
      <c r="I7" s="104"/>
      <c r="J7" s="104"/>
      <c r="K7" s="105"/>
      <c r="L7" s="106" t="s">
        <v>13</v>
      </c>
      <c r="M7" s="107"/>
      <c r="N7" s="107"/>
      <c r="O7" s="107"/>
      <c r="P7" s="108"/>
      <c r="T7" s="2"/>
    </row>
    <row r="8" spans="2:20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13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  <c r="T8" s="2"/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3" t="s">
        <v>18</v>
      </c>
      <c r="J9" s="55" t="s">
        <v>26</v>
      </c>
      <c r="K9" s="41" t="s">
        <v>24</v>
      </c>
      <c r="L9" s="14" t="s">
        <v>20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40544</v>
      </c>
      <c r="G10" s="20"/>
      <c r="H10" s="20"/>
      <c r="I10" s="22"/>
      <c r="J10" s="31" t="s">
        <v>33</v>
      </c>
      <c r="K10" s="49">
        <f>F10</f>
        <v>40544</v>
      </c>
      <c r="L10" s="18"/>
      <c r="M10" s="18"/>
      <c r="N10" s="22"/>
      <c r="O10" s="31" t="s">
        <v>33</v>
      </c>
      <c r="P10" s="49">
        <f>F10</f>
        <v>40544</v>
      </c>
    </row>
    <row r="11" spans="2:16" ht="12.75">
      <c r="B11" s="8" t="s">
        <v>7</v>
      </c>
      <c r="C11" s="45">
        <v>0</v>
      </c>
      <c r="D11" s="24">
        <v>0</v>
      </c>
      <c r="E11" s="73">
        <f aca="true" t="shared" si="0" ref="E11:E16">F11/$F$17</f>
        <v>0</v>
      </c>
      <c r="F11" s="24">
        <f aca="true" t="shared" si="1" ref="F11:F16">C11</f>
        <v>0</v>
      </c>
      <c r="G11" s="76" t="s">
        <v>7</v>
      </c>
      <c r="H11" s="45">
        <v>1</v>
      </c>
      <c r="I11" s="24">
        <v>1650</v>
      </c>
      <c r="J11" s="25">
        <f>K11/$K$17</f>
        <v>0.24433585073300756</v>
      </c>
      <c r="K11" s="24">
        <f>I11</f>
        <v>1650</v>
      </c>
      <c r="L11" s="57">
        <v>908</v>
      </c>
      <c r="M11" s="45">
        <v>0</v>
      </c>
      <c r="N11" s="24">
        <v>0</v>
      </c>
      <c r="O11" s="47">
        <f>P11/$P$17</f>
        <v>0</v>
      </c>
      <c r="P11" s="24">
        <f>N11</f>
        <v>0</v>
      </c>
    </row>
    <row r="12" spans="2:16" ht="12.75">
      <c r="B12" s="14" t="s">
        <v>14</v>
      </c>
      <c r="C12" s="46">
        <v>0</v>
      </c>
      <c r="D12" s="29">
        <v>0</v>
      </c>
      <c r="E12" s="74">
        <f t="shared" si="0"/>
        <v>0</v>
      </c>
      <c r="F12" s="29">
        <f t="shared" si="1"/>
        <v>0</v>
      </c>
      <c r="G12" s="16" t="s">
        <v>8</v>
      </c>
      <c r="H12" s="46">
        <v>0</v>
      </c>
      <c r="I12" s="29">
        <v>0</v>
      </c>
      <c r="J12" s="30">
        <f>K12/$K$17</f>
        <v>0</v>
      </c>
      <c r="K12" s="29">
        <f>I12</f>
        <v>0</v>
      </c>
      <c r="L12" s="58">
        <v>198</v>
      </c>
      <c r="M12" s="46">
        <v>0</v>
      </c>
      <c r="N12" s="29">
        <v>0</v>
      </c>
      <c r="O12" s="48">
        <f>P12/$P$17</f>
        <v>0</v>
      </c>
      <c r="P12" s="29">
        <f>N12</f>
        <v>0</v>
      </c>
    </row>
    <row r="13" spans="2:16" ht="12.75">
      <c r="B13" s="14" t="s">
        <v>10</v>
      </c>
      <c r="C13" s="46">
        <v>2</v>
      </c>
      <c r="D13" s="29">
        <v>2570</v>
      </c>
      <c r="E13" s="74">
        <f t="shared" si="0"/>
        <v>0.38057159780838146</v>
      </c>
      <c r="F13" s="29">
        <v>2570</v>
      </c>
      <c r="G13" s="16" t="s">
        <v>9</v>
      </c>
      <c r="H13" s="46">
        <v>0</v>
      </c>
      <c r="I13" s="29">
        <v>0</v>
      </c>
      <c r="J13" s="30">
        <f>K13/$K$17</f>
        <v>0</v>
      </c>
      <c r="K13" s="29">
        <f>I13</f>
        <v>0</v>
      </c>
      <c r="L13" s="13" t="s">
        <v>34</v>
      </c>
      <c r="M13" s="46">
        <v>3</v>
      </c>
      <c r="N13" s="29">
        <v>6753</v>
      </c>
      <c r="O13" s="48">
        <f>P13/$P$17</f>
        <v>1</v>
      </c>
      <c r="P13" s="29">
        <f>N13</f>
        <v>6753</v>
      </c>
    </row>
    <row r="14" spans="2:16" ht="12.75">
      <c r="B14" s="14" t="s">
        <v>16</v>
      </c>
      <c r="C14" s="46">
        <v>0</v>
      </c>
      <c r="D14" s="29">
        <v>0</v>
      </c>
      <c r="E14" s="74">
        <f t="shared" si="0"/>
        <v>0</v>
      </c>
      <c r="F14" s="29">
        <f t="shared" si="1"/>
        <v>0</v>
      </c>
      <c r="G14" s="16" t="s">
        <v>11</v>
      </c>
      <c r="H14" s="52">
        <v>2</v>
      </c>
      <c r="I14" s="29">
        <v>5103</v>
      </c>
      <c r="J14" s="30">
        <f>K14/$K$17</f>
        <v>0.7556641492669924</v>
      </c>
      <c r="K14" s="29">
        <f>I14</f>
        <v>5103</v>
      </c>
      <c r="L14" s="56"/>
      <c r="M14" s="46"/>
      <c r="N14" s="29"/>
      <c r="O14" s="48"/>
      <c r="P14" s="29"/>
    </row>
    <row r="15" spans="2:16" ht="12.75">
      <c r="B15" s="14" t="s">
        <v>23</v>
      </c>
      <c r="C15" s="46">
        <v>1</v>
      </c>
      <c r="D15" s="29">
        <v>4183</v>
      </c>
      <c r="E15" s="74">
        <f t="shared" si="0"/>
        <v>0.6194284021916185</v>
      </c>
      <c r="F15" s="29">
        <v>4183</v>
      </c>
      <c r="G15" s="16"/>
      <c r="H15" s="52"/>
      <c r="I15" s="29"/>
      <c r="J15" s="30"/>
      <c r="K15" s="29"/>
      <c r="L15" s="56"/>
      <c r="M15" s="46"/>
      <c r="N15" s="29"/>
      <c r="O15" s="48"/>
      <c r="P15" s="29"/>
    </row>
    <row r="16" spans="2:16" ht="13.5" thickBot="1">
      <c r="B16" s="14" t="s">
        <v>32</v>
      </c>
      <c r="C16" s="46">
        <v>0</v>
      </c>
      <c r="D16" s="29">
        <v>0</v>
      </c>
      <c r="E16" s="74">
        <f t="shared" si="0"/>
        <v>0</v>
      </c>
      <c r="F16" s="20">
        <f t="shared" si="1"/>
        <v>0</v>
      </c>
      <c r="G16" s="54"/>
      <c r="H16" s="52"/>
      <c r="I16" s="43"/>
      <c r="J16" s="30"/>
      <c r="K16" s="29"/>
      <c r="L16" s="56"/>
      <c r="M16" s="46"/>
      <c r="N16" s="29"/>
      <c r="O16" s="48"/>
      <c r="P16" s="29"/>
    </row>
    <row r="17" spans="2:16" ht="13.5" thickBot="1">
      <c r="B17" s="64" t="s">
        <v>4</v>
      </c>
      <c r="C17" s="72">
        <f>SUM(C11:C16)</f>
        <v>3</v>
      </c>
      <c r="D17" s="65">
        <f>SUM(D11:D16)</f>
        <v>6753</v>
      </c>
      <c r="E17" s="63">
        <f>SUM(E11:E16)</f>
        <v>1</v>
      </c>
      <c r="F17" s="20">
        <f>SUM(F11:F16)</f>
        <v>6753</v>
      </c>
      <c r="G17" s="64" t="s">
        <v>4</v>
      </c>
      <c r="H17" s="65">
        <f>SUM(H11:H14)</f>
        <v>3</v>
      </c>
      <c r="I17" s="65">
        <f>SUM(I11:I14)</f>
        <v>6753</v>
      </c>
      <c r="J17" s="44">
        <f>SUM(J11:J14)</f>
        <v>1</v>
      </c>
      <c r="K17" s="65">
        <f>SUM(K11:K14)</f>
        <v>6753</v>
      </c>
      <c r="L17" s="64" t="s">
        <v>4</v>
      </c>
      <c r="M17" s="72">
        <f>SUM(M10:M15)</f>
        <v>3</v>
      </c>
      <c r="N17" s="65">
        <f>SUM(N11:N13)</f>
        <v>6753</v>
      </c>
      <c r="O17" s="44">
        <f>SUM(O11:O13)</f>
        <v>1</v>
      </c>
      <c r="P17" s="65">
        <f>SUM(P11:P13)</f>
        <v>6753</v>
      </c>
    </row>
    <row r="20" spans="4:16" ht="12.75">
      <c r="D20" s="3"/>
      <c r="E20" s="1"/>
      <c r="F20" s="3"/>
      <c r="G20" s="3"/>
      <c r="H20" s="3"/>
      <c r="I20" s="3"/>
      <c r="J20" s="1"/>
      <c r="K20" s="3"/>
      <c r="L20" s="1"/>
      <c r="M20" s="1"/>
      <c r="N20" s="3"/>
      <c r="O20" s="1"/>
      <c r="P20" s="3"/>
    </row>
    <row r="30" ht="12.75">
      <c r="D30" s="5"/>
    </row>
    <row r="41" spans="1:6" ht="12.75">
      <c r="A41" s="59"/>
      <c r="B41" s="59"/>
      <c r="C41" s="59"/>
      <c r="E41" s="59"/>
      <c r="F41" s="60"/>
    </row>
    <row r="42" spans="1:6" ht="12.75">
      <c r="A42" s="59"/>
      <c r="B42" s="59"/>
      <c r="C42" s="59"/>
      <c r="E42" s="59"/>
      <c r="F42" s="60"/>
    </row>
    <row r="43" spans="1:6" ht="12.75">
      <c r="A43" s="59"/>
      <c r="B43" s="59"/>
      <c r="C43" s="59"/>
      <c r="E43" s="59"/>
      <c r="F43" s="60"/>
    </row>
    <row r="44" spans="1:6" ht="12.75">
      <c r="A44" s="59"/>
      <c r="B44" s="59"/>
      <c r="C44" s="59"/>
      <c r="E44" s="59"/>
      <c r="F44" s="60"/>
    </row>
    <row r="45" spans="1:6" ht="12.75">
      <c r="A45" s="59"/>
      <c r="B45" s="59"/>
      <c r="C45" s="59"/>
      <c r="E45" s="59"/>
      <c r="F45" s="60"/>
    </row>
    <row r="46" spans="1:6" ht="12.75">
      <c r="A46" s="59"/>
      <c r="B46" s="59"/>
      <c r="C46" s="59"/>
      <c r="E46" s="59"/>
      <c r="F46" s="60"/>
    </row>
    <row r="47" spans="1:6" ht="12.75">
      <c r="A47" s="59"/>
      <c r="B47" s="59"/>
      <c r="C47" s="59"/>
      <c r="E47" s="59"/>
      <c r="F47" s="60"/>
    </row>
    <row r="48" spans="1:6" ht="12.75">
      <c r="A48" s="59"/>
      <c r="B48" s="59"/>
      <c r="C48" s="59"/>
      <c r="E48" s="59"/>
      <c r="F48" s="60"/>
    </row>
    <row r="49" spans="1:6" ht="12.75">
      <c r="A49" s="59"/>
      <c r="B49" s="59"/>
      <c r="C49" s="59"/>
      <c r="D49" s="60"/>
      <c r="E49" s="59"/>
      <c r="F49" s="60"/>
    </row>
    <row r="50" spans="1:6" ht="12.75">
      <c r="A50" s="59"/>
      <c r="B50" s="59"/>
      <c r="C50" s="59"/>
      <c r="D50" s="60"/>
      <c r="E50" s="59"/>
      <c r="F50" s="60"/>
    </row>
    <row r="51" spans="1:6" ht="12.75">
      <c r="A51" s="59"/>
      <c r="B51" s="59"/>
      <c r="C51" s="59"/>
      <c r="D51" s="60"/>
      <c r="E51" s="59"/>
      <c r="F51" s="60"/>
    </row>
    <row r="52" spans="1:6" ht="12.75">
      <c r="A52" s="59"/>
      <c r="B52" s="59"/>
      <c r="C52" s="59"/>
      <c r="D52" s="60"/>
      <c r="E52" s="59"/>
      <c r="F52" s="60"/>
    </row>
    <row r="53" spans="1:6" ht="12.75">
      <c r="A53" s="59"/>
      <c r="B53" s="59"/>
      <c r="C53" s="59"/>
      <c r="D53" s="60"/>
      <c r="E53" s="59"/>
      <c r="F53" s="60"/>
    </row>
    <row r="54" spans="1:6" ht="12.75">
      <c r="A54" s="59"/>
      <c r="B54" s="59"/>
      <c r="C54" s="59"/>
      <c r="D54" s="60"/>
      <c r="E54" s="59"/>
      <c r="F54" s="60"/>
    </row>
  </sheetData>
  <mergeCells count="8">
    <mergeCell ref="A1:S1"/>
    <mergeCell ref="A2:S2"/>
    <mergeCell ref="A3:S3"/>
    <mergeCell ref="A4:S4"/>
    <mergeCell ref="B7:F7"/>
    <mergeCell ref="G7:K7"/>
    <mergeCell ref="L7:P7"/>
    <mergeCell ref="A5:S5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3" sqref="A3:S3"/>
    </sheetView>
  </sheetViews>
  <sheetFormatPr defaultColWidth="9.140625" defaultRowHeight="12.75"/>
  <cols>
    <col min="1" max="3" width="9.140625" style="6" customWidth="1"/>
    <col min="4" max="4" width="8.7109375" style="6" bestFit="1" customWidth="1"/>
    <col min="5" max="16384" width="9.140625" style="6" customWidth="1"/>
  </cols>
  <sheetData>
    <row r="1" spans="1:19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.75">
      <c r="A4" s="110" t="s">
        <v>44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2.7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ht="13.5" thickBot="1"/>
    <row r="7" spans="2:16" ht="13.5" thickBot="1">
      <c r="B7" s="111" t="s">
        <v>1</v>
      </c>
      <c r="C7" s="104"/>
      <c r="D7" s="104"/>
      <c r="E7" s="104"/>
      <c r="F7" s="105"/>
      <c r="G7" s="103" t="s">
        <v>2</v>
      </c>
      <c r="H7" s="104"/>
      <c r="I7" s="104"/>
      <c r="J7" s="104"/>
      <c r="K7" s="105"/>
      <c r="L7" s="112" t="s">
        <v>13</v>
      </c>
      <c r="M7" s="107"/>
      <c r="N7" s="107"/>
      <c r="O7" s="107"/>
      <c r="P7" s="108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40544</v>
      </c>
      <c r="G10" s="20"/>
      <c r="H10" s="20"/>
      <c r="I10" s="20"/>
      <c r="J10" s="31" t="s">
        <v>33</v>
      </c>
      <c r="K10" s="49">
        <f>F10</f>
        <v>40544</v>
      </c>
      <c r="L10" s="18"/>
      <c r="M10" s="18"/>
      <c r="N10" s="22"/>
      <c r="O10" s="31" t="s">
        <v>33</v>
      </c>
      <c r="P10" s="42">
        <f>F10</f>
        <v>40544</v>
      </c>
    </row>
    <row r="11" spans="2:16" ht="12.75">
      <c r="B11" s="8" t="s">
        <v>7</v>
      </c>
      <c r="C11" s="45">
        <v>1</v>
      </c>
      <c r="D11" s="24">
        <v>1120</v>
      </c>
      <c r="E11" s="47">
        <f>D11/D17</f>
        <v>0.059986074661239355</v>
      </c>
      <c r="F11" s="24">
        <f>D11+agosto!F11</f>
        <v>7269</v>
      </c>
      <c r="G11" s="26" t="s">
        <v>7</v>
      </c>
      <c r="H11" s="10">
        <v>0</v>
      </c>
      <c r="I11" s="24">
        <v>0</v>
      </c>
      <c r="J11" s="25">
        <f>I11/I17</f>
        <v>0</v>
      </c>
      <c r="K11" s="24">
        <f>I11+agosto!K11</f>
        <v>15151</v>
      </c>
      <c r="L11" s="39">
        <v>908</v>
      </c>
      <c r="M11" s="10">
        <v>0</v>
      </c>
      <c r="N11" s="24"/>
      <c r="O11" s="25">
        <f>N11/N17</f>
        <v>0</v>
      </c>
      <c r="P11" s="24">
        <f>N11+agosto!P11</f>
        <v>11859</v>
      </c>
    </row>
    <row r="12" spans="2:16" ht="12.75">
      <c r="B12" s="14" t="s">
        <v>14</v>
      </c>
      <c r="C12" s="46">
        <v>2</v>
      </c>
      <c r="D12" s="29">
        <v>3227</v>
      </c>
      <c r="E12" s="48">
        <f>D12/D17</f>
        <v>0.1728348776176959</v>
      </c>
      <c r="F12" s="29">
        <f>D12+agosto!F12</f>
        <v>18134</v>
      </c>
      <c r="G12" s="15" t="s">
        <v>8</v>
      </c>
      <c r="H12" s="28">
        <v>1</v>
      </c>
      <c r="I12" s="29">
        <v>2267</v>
      </c>
      <c r="J12" s="30">
        <f>I12/I17</f>
        <v>0.12141824219377645</v>
      </c>
      <c r="K12" s="29">
        <f>I12+agosto!K12</f>
        <v>32037</v>
      </c>
      <c r="L12" s="27">
        <v>198</v>
      </c>
      <c r="M12" s="28">
        <v>0</v>
      </c>
      <c r="N12" s="29"/>
      <c r="O12" s="30">
        <f>N12/N17</f>
        <v>0</v>
      </c>
      <c r="P12" s="29">
        <f>N12+agosto!P12</f>
        <v>0</v>
      </c>
    </row>
    <row r="13" spans="2:16" ht="12.75">
      <c r="B13" s="14" t="s">
        <v>10</v>
      </c>
      <c r="C13" s="46">
        <v>5</v>
      </c>
      <c r="D13" s="29">
        <v>12950</v>
      </c>
      <c r="E13" s="48">
        <f>D13/D17</f>
        <v>0.69358898827058</v>
      </c>
      <c r="F13" s="29">
        <f>D13+agosto!F13</f>
        <v>67312</v>
      </c>
      <c r="G13" s="15" t="s">
        <v>9</v>
      </c>
      <c r="H13" s="28">
        <v>6</v>
      </c>
      <c r="I13" s="29">
        <v>12734</v>
      </c>
      <c r="J13" s="30">
        <f>I13/I17</f>
        <v>0.6820202453001981</v>
      </c>
      <c r="K13" s="29">
        <f>I13+agosto!K13</f>
        <v>43833</v>
      </c>
      <c r="L13" s="14" t="s">
        <v>12</v>
      </c>
      <c r="M13" s="28">
        <v>10</v>
      </c>
      <c r="N13" s="29">
        <v>18671</v>
      </c>
      <c r="O13" s="30">
        <f>N13/N17</f>
        <v>1</v>
      </c>
      <c r="P13" s="29">
        <f>N13+agosto!P13</f>
        <v>109779</v>
      </c>
    </row>
    <row r="14" spans="2:16" ht="12.75">
      <c r="B14" s="14" t="s">
        <v>16</v>
      </c>
      <c r="C14" s="46"/>
      <c r="D14" s="29"/>
      <c r="E14" s="48">
        <f>D14/D17</f>
        <v>0</v>
      </c>
      <c r="F14" s="29">
        <f>D14+agosto!F14</f>
        <v>4200</v>
      </c>
      <c r="G14" s="15" t="s">
        <v>11</v>
      </c>
      <c r="H14" s="29">
        <v>3</v>
      </c>
      <c r="I14" s="29">
        <v>3670</v>
      </c>
      <c r="J14" s="30">
        <f>I14/I17</f>
        <v>0.19656151250602538</v>
      </c>
      <c r="K14" s="29">
        <f>I14+agosto!K14</f>
        <v>30617</v>
      </c>
      <c r="L14" s="28"/>
      <c r="M14" s="28"/>
      <c r="N14" s="29"/>
      <c r="O14" s="30"/>
      <c r="P14" s="29"/>
    </row>
    <row r="15" spans="2:16" ht="12.75">
      <c r="B15" s="14" t="s">
        <v>23</v>
      </c>
      <c r="C15" s="46">
        <v>2</v>
      </c>
      <c r="D15" s="29">
        <v>1374</v>
      </c>
      <c r="E15" s="48">
        <f>D15/D17</f>
        <v>0.0735900594504847</v>
      </c>
      <c r="F15" s="29">
        <f>D15+agosto!F15</f>
        <v>23298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3.5" thickBot="1">
      <c r="B16" s="14" t="s">
        <v>32</v>
      </c>
      <c r="C16" s="46"/>
      <c r="D16" s="29"/>
      <c r="E16" s="48">
        <f>D16/D17</f>
        <v>0</v>
      </c>
      <c r="F16" s="20">
        <f>D16+agosto!F16</f>
        <v>1425</v>
      </c>
      <c r="G16" s="29"/>
      <c r="H16" s="29"/>
      <c r="I16" s="43"/>
      <c r="J16" s="30"/>
      <c r="K16" s="20"/>
      <c r="L16" s="28"/>
      <c r="M16" s="28"/>
      <c r="N16" s="29"/>
      <c r="O16" s="30"/>
      <c r="P16" s="20"/>
    </row>
    <row r="17" spans="2:16" ht="13.5" thickBot="1">
      <c r="B17" s="64" t="s">
        <v>4</v>
      </c>
      <c r="C17" s="64">
        <f>SUM(C11:C16)</f>
        <v>10</v>
      </c>
      <c r="D17" s="65">
        <f>SUM(D11:D16)</f>
        <v>18671</v>
      </c>
      <c r="E17" s="44">
        <f>SUM(E11:E16)</f>
        <v>0.9999999999999999</v>
      </c>
      <c r="F17" s="66">
        <f>SUM(F11:F16)</f>
        <v>121638</v>
      </c>
      <c r="G17" s="64" t="s">
        <v>4</v>
      </c>
      <c r="H17" s="66">
        <f>SUM(H11:H14)</f>
        <v>10</v>
      </c>
      <c r="I17" s="65">
        <f>SUM(I11:I14)</f>
        <v>18671</v>
      </c>
      <c r="J17" s="44">
        <f>SUM(J11:J14)</f>
        <v>1</v>
      </c>
      <c r="K17" s="75">
        <f>SUM(K11:K14)</f>
        <v>121638</v>
      </c>
      <c r="L17" s="64" t="s">
        <v>4</v>
      </c>
      <c r="M17" s="64">
        <f>SUM(M11:M16)</f>
        <v>10</v>
      </c>
      <c r="N17" s="65">
        <f>SUM(N11:N13)</f>
        <v>18671</v>
      </c>
      <c r="O17" s="44">
        <f>SUM(O11:O13)</f>
        <v>1</v>
      </c>
      <c r="P17" s="66">
        <f>SUM(P11:P13)</f>
        <v>121638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F36" sqref="F36"/>
    </sheetView>
  </sheetViews>
  <sheetFormatPr defaultColWidth="9.140625" defaultRowHeight="12.75"/>
  <cols>
    <col min="1" max="3" width="9.140625" style="6" customWidth="1"/>
    <col min="4" max="4" width="8.7109375" style="6" bestFit="1" customWidth="1"/>
    <col min="5" max="16384" width="9.140625" style="6" customWidth="1"/>
  </cols>
  <sheetData>
    <row r="1" spans="1:19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.75">
      <c r="A4" s="110" t="s">
        <v>46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2.7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ht="13.5" thickBot="1"/>
    <row r="7" spans="2:16" ht="13.5" thickBot="1">
      <c r="B7" s="111" t="s">
        <v>1</v>
      </c>
      <c r="C7" s="104"/>
      <c r="D7" s="104"/>
      <c r="E7" s="104"/>
      <c r="F7" s="105"/>
      <c r="G7" s="103" t="s">
        <v>2</v>
      </c>
      <c r="H7" s="104"/>
      <c r="I7" s="104"/>
      <c r="J7" s="104"/>
      <c r="K7" s="105"/>
      <c r="L7" s="112" t="s">
        <v>13</v>
      </c>
      <c r="M7" s="107"/>
      <c r="N7" s="107"/>
      <c r="O7" s="107"/>
      <c r="P7" s="108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40544</v>
      </c>
      <c r="G10" s="20"/>
      <c r="H10" s="20"/>
      <c r="I10" s="20"/>
      <c r="J10" s="31" t="s">
        <v>33</v>
      </c>
      <c r="K10" s="49">
        <f>F10</f>
        <v>40544</v>
      </c>
      <c r="L10" s="18"/>
      <c r="M10" s="18"/>
      <c r="N10" s="22"/>
      <c r="O10" s="31" t="s">
        <v>33</v>
      </c>
      <c r="P10" s="42">
        <f>F10</f>
        <v>40544</v>
      </c>
    </row>
    <row r="11" spans="2:16" ht="12.75">
      <c r="B11" s="8" t="s">
        <v>7</v>
      </c>
      <c r="C11" s="45">
        <v>1</v>
      </c>
      <c r="D11" s="24">
        <v>880</v>
      </c>
      <c r="E11" s="47">
        <f>D11/D17</f>
        <v>0.10620323437122858</v>
      </c>
      <c r="F11" s="24">
        <f>D11+settembre!F11</f>
        <v>8149</v>
      </c>
      <c r="G11" s="26" t="s">
        <v>7</v>
      </c>
      <c r="H11" s="10">
        <v>0</v>
      </c>
      <c r="I11" s="24">
        <v>0</v>
      </c>
      <c r="J11" s="25">
        <f>I11/I17</f>
        <v>0</v>
      </c>
      <c r="K11" s="24">
        <f>I11+settembre!K11</f>
        <v>15151</v>
      </c>
      <c r="L11" s="39">
        <v>908</v>
      </c>
      <c r="M11" s="10">
        <v>0</v>
      </c>
      <c r="N11" s="24">
        <v>0</v>
      </c>
      <c r="O11" s="25">
        <f>N11/N17</f>
        <v>0</v>
      </c>
      <c r="P11" s="24">
        <f>N11+settembre!P11</f>
        <v>11859</v>
      </c>
    </row>
    <row r="12" spans="2:16" ht="12.75">
      <c r="B12" s="14" t="s">
        <v>14</v>
      </c>
      <c r="C12" s="46">
        <v>2</v>
      </c>
      <c r="D12" s="29">
        <v>969</v>
      </c>
      <c r="E12" s="48">
        <f>D12/D17</f>
        <v>0.1169442433019551</v>
      </c>
      <c r="F12" s="29">
        <f>D12+settembre!F12</f>
        <v>19103</v>
      </c>
      <c r="G12" s="15" t="s">
        <v>8</v>
      </c>
      <c r="H12" s="28">
        <v>2</v>
      </c>
      <c r="I12" s="29">
        <v>1060</v>
      </c>
      <c r="J12" s="30">
        <f>I12/I17</f>
        <v>0.12792662321988896</v>
      </c>
      <c r="K12" s="29">
        <f>I12+settembre!K12</f>
        <v>33097</v>
      </c>
      <c r="L12" s="27">
        <v>198</v>
      </c>
      <c r="M12" s="28">
        <v>0</v>
      </c>
      <c r="N12" s="29">
        <v>0</v>
      </c>
      <c r="O12" s="30">
        <f>N12/N17</f>
        <v>0</v>
      </c>
      <c r="P12" s="29">
        <f>N12+settembre!P12</f>
        <v>0</v>
      </c>
    </row>
    <row r="13" spans="2:16" ht="12.75">
      <c r="B13" s="14" t="s">
        <v>10</v>
      </c>
      <c r="C13" s="46">
        <v>5</v>
      </c>
      <c r="D13" s="29">
        <v>5800</v>
      </c>
      <c r="E13" s="48">
        <f>D13/D17</f>
        <v>0.6999758629012792</v>
      </c>
      <c r="F13" s="29">
        <f>D13+settembre!F13</f>
        <v>73112</v>
      </c>
      <c r="G13" s="15" t="s">
        <v>9</v>
      </c>
      <c r="H13" s="28">
        <v>3</v>
      </c>
      <c r="I13" s="29">
        <v>3767</v>
      </c>
      <c r="J13" s="30">
        <f>I13/I17</f>
        <v>0.4546222544050205</v>
      </c>
      <c r="K13" s="29">
        <f>I13+settembre!K13</f>
        <v>47600</v>
      </c>
      <c r="L13" s="14" t="s">
        <v>12</v>
      </c>
      <c r="M13" s="28">
        <v>9</v>
      </c>
      <c r="N13" s="29">
        <v>8286</v>
      </c>
      <c r="O13" s="30">
        <f>N13/N17</f>
        <v>1</v>
      </c>
      <c r="P13" s="29">
        <f>N13+settembre!P13</f>
        <v>118065</v>
      </c>
    </row>
    <row r="14" spans="2:16" ht="12.75">
      <c r="B14" s="14" t="s">
        <v>16</v>
      </c>
      <c r="C14" s="46">
        <v>0</v>
      </c>
      <c r="D14" s="29">
        <v>0</v>
      </c>
      <c r="E14" s="48">
        <f>D14/D17</f>
        <v>0</v>
      </c>
      <c r="F14" s="29">
        <f>D14+settembre!F14</f>
        <v>4200</v>
      </c>
      <c r="G14" s="15" t="s">
        <v>11</v>
      </c>
      <c r="H14" s="29">
        <v>4</v>
      </c>
      <c r="I14" s="29">
        <v>3459</v>
      </c>
      <c r="J14" s="30">
        <f>I14/I17</f>
        <v>0.4174511223750905</v>
      </c>
      <c r="K14" s="29">
        <f>I14+settembre!K14</f>
        <v>34076</v>
      </c>
      <c r="L14" s="28"/>
      <c r="M14" s="28"/>
      <c r="N14" s="29"/>
      <c r="O14" s="30"/>
      <c r="P14" s="29"/>
    </row>
    <row r="15" spans="2:16" ht="12.75">
      <c r="B15" s="14" t="s">
        <v>23</v>
      </c>
      <c r="C15" s="46">
        <v>1</v>
      </c>
      <c r="D15" s="29">
        <v>637</v>
      </c>
      <c r="E15" s="48">
        <f>D15/D17</f>
        <v>0.07687665942553705</v>
      </c>
      <c r="F15" s="29">
        <f>D15+settembre!F15</f>
        <v>23935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3.5" thickBot="1">
      <c r="B16" s="14" t="s">
        <v>32</v>
      </c>
      <c r="C16" s="46">
        <v>0</v>
      </c>
      <c r="D16" s="29">
        <v>0</v>
      </c>
      <c r="E16" s="48">
        <f>D16/D17</f>
        <v>0</v>
      </c>
      <c r="F16" s="20">
        <f>D16+settembre!F16</f>
        <v>1425</v>
      </c>
      <c r="G16" s="29"/>
      <c r="H16" s="29"/>
      <c r="I16" s="43"/>
      <c r="J16" s="30"/>
      <c r="K16" s="20"/>
      <c r="L16" s="28"/>
      <c r="M16" s="28"/>
      <c r="N16" s="29"/>
      <c r="O16" s="30"/>
      <c r="P16" s="20"/>
    </row>
    <row r="17" spans="2:16" ht="13.5" thickBot="1">
      <c r="B17" s="64" t="s">
        <v>4</v>
      </c>
      <c r="C17" s="64">
        <f>SUM(C11:C16)</f>
        <v>9</v>
      </c>
      <c r="D17" s="65">
        <f>SUM(D11:D16)</f>
        <v>8286</v>
      </c>
      <c r="E17" s="44">
        <f>SUM(E11:E16)</f>
        <v>0.9999999999999999</v>
      </c>
      <c r="F17" s="66">
        <f>SUM(F11:F16)</f>
        <v>129924</v>
      </c>
      <c r="G17" s="64" t="s">
        <v>4</v>
      </c>
      <c r="H17" s="66">
        <f>SUM(H11:H14)</f>
        <v>9</v>
      </c>
      <c r="I17" s="65">
        <f>SUM(I11:I14)</f>
        <v>8286</v>
      </c>
      <c r="J17" s="44">
        <f>SUM(J11:J14)</f>
        <v>1</v>
      </c>
      <c r="K17" s="75">
        <f>SUM(K11:K14)</f>
        <v>129924</v>
      </c>
      <c r="L17" s="64" t="s">
        <v>4</v>
      </c>
      <c r="M17" s="64">
        <f>SUM(M11:M16)</f>
        <v>9</v>
      </c>
      <c r="N17" s="65">
        <f>SUM(N11:N13)</f>
        <v>8286</v>
      </c>
      <c r="O17" s="44">
        <f>SUM(O11:O13)</f>
        <v>1</v>
      </c>
      <c r="P17" s="66">
        <f>SUM(P11:P13)</f>
        <v>129924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</sheetData>
  <mergeCells count="8">
    <mergeCell ref="L7:P7"/>
    <mergeCell ref="B7:F7"/>
    <mergeCell ref="G7:K7"/>
    <mergeCell ref="A5:S5"/>
    <mergeCell ref="A1:S1"/>
    <mergeCell ref="A2:S2"/>
    <mergeCell ref="A3:S3"/>
    <mergeCell ref="A4:S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3" sqref="A3:S3"/>
    </sheetView>
  </sheetViews>
  <sheetFormatPr defaultColWidth="9.140625" defaultRowHeight="12.75"/>
  <cols>
    <col min="1" max="3" width="9.140625" style="6" customWidth="1"/>
    <col min="4" max="4" width="8.7109375" style="6" bestFit="1" customWidth="1"/>
    <col min="5" max="16384" width="9.140625" style="6" customWidth="1"/>
  </cols>
  <sheetData>
    <row r="1" spans="1:19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.75">
      <c r="A4" s="110" t="s">
        <v>47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2.7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ht="13.5" thickBot="1"/>
    <row r="7" spans="2:16" ht="13.5" thickBot="1">
      <c r="B7" s="111" t="s">
        <v>1</v>
      </c>
      <c r="C7" s="104"/>
      <c r="D7" s="104"/>
      <c r="E7" s="104"/>
      <c r="F7" s="105"/>
      <c r="G7" s="103" t="s">
        <v>2</v>
      </c>
      <c r="H7" s="104"/>
      <c r="I7" s="104"/>
      <c r="J7" s="104"/>
      <c r="K7" s="105"/>
      <c r="L7" s="112" t="s">
        <v>13</v>
      </c>
      <c r="M7" s="107"/>
      <c r="N7" s="107"/>
      <c r="O7" s="107"/>
      <c r="P7" s="108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40544</v>
      </c>
      <c r="G10" s="20"/>
      <c r="H10" s="20"/>
      <c r="I10" s="20"/>
      <c r="J10" s="31" t="s">
        <v>33</v>
      </c>
      <c r="K10" s="49">
        <f>F10</f>
        <v>40544</v>
      </c>
      <c r="L10" s="18"/>
      <c r="M10" s="18"/>
      <c r="N10" s="22"/>
      <c r="O10" s="31" t="s">
        <v>33</v>
      </c>
      <c r="P10" s="42">
        <f>F10</f>
        <v>40544</v>
      </c>
    </row>
    <row r="11" spans="2:16" ht="12.75">
      <c r="B11" s="8" t="s">
        <v>7</v>
      </c>
      <c r="C11" s="45">
        <v>2</v>
      </c>
      <c r="D11" s="24">
        <v>931</v>
      </c>
      <c r="E11" s="47">
        <f>D11/D17</f>
        <v>0.03996051163189973</v>
      </c>
      <c r="F11" s="24">
        <f>D11+ottobre!F11</f>
        <v>9080</v>
      </c>
      <c r="G11" s="26" t="s">
        <v>7</v>
      </c>
      <c r="H11" s="10">
        <v>0</v>
      </c>
      <c r="I11" s="24">
        <v>0</v>
      </c>
      <c r="J11" s="25">
        <f>I11/I17</f>
        <v>0</v>
      </c>
      <c r="K11" s="24">
        <f>I11+ottobre!K11</f>
        <v>15151</v>
      </c>
      <c r="L11" s="39">
        <v>908</v>
      </c>
      <c r="M11" s="10">
        <v>0</v>
      </c>
      <c r="N11" s="24">
        <v>0</v>
      </c>
      <c r="O11" s="25">
        <f>N11/N17</f>
        <v>0</v>
      </c>
      <c r="P11" s="24">
        <f>N11+ottobre!P11</f>
        <v>11859</v>
      </c>
    </row>
    <row r="12" spans="2:16" ht="12.75">
      <c r="B12" s="14" t="s">
        <v>14</v>
      </c>
      <c r="C12" s="46">
        <v>0</v>
      </c>
      <c r="D12" s="29">
        <v>0</v>
      </c>
      <c r="E12" s="48">
        <f>D12/D17</f>
        <v>0</v>
      </c>
      <c r="F12" s="29">
        <f>D12+ottobre!F12</f>
        <v>19103</v>
      </c>
      <c r="G12" s="15" t="s">
        <v>8</v>
      </c>
      <c r="H12" s="28">
        <v>3</v>
      </c>
      <c r="I12" s="29">
        <v>1658</v>
      </c>
      <c r="J12" s="30">
        <f>I12/I17</f>
        <v>0.07116490685895785</v>
      </c>
      <c r="K12" s="29">
        <f>I12+ottobre!K12</f>
        <v>34755</v>
      </c>
      <c r="L12" s="27">
        <v>198</v>
      </c>
      <c r="M12" s="28">
        <v>0</v>
      </c>
      <c r="N12" s="29">
        <v>0</v>
      </c>
      <c r="O12" s="30">
        <f>N12/N17</f>
        <v>0</v>
      </c>
      <c r="P12" s="29">
        <f>N12+ottobre!P12</f>
        <v>0</v>
      </c>
    </row>
    <row r="13" spans="2:16" ht="12.75">
      <c r="B13" s="14" t="s">
        <v>10</v>
      </c>
      <c r="C13" s="46">
        <v>5</v>
      </c>
      <c r="D13" s="29">
        <v>12492</v>
      </c>
      <c r="E13" s="48">
        <f>D13/D17</f>
        <v>0.5361833633788308</v>
      </c>
      <c r="F13" s="29">
        <f>D13+ottobre!F13</f>
        <v>85604</v>
      </c>
      <c r="G13" s="15" t="s">
        <v>9</v>
      </c>
      <c r="H13" s="28">
        <v>7</v>
      </c>
      <c r="I13" s="29">
        <v>12865</v>
      </c>
      <c r="J13" s="30">
        <f>I13/I17</f>
        <v>0.5521933213151343</v>
      </c>
      <c r="K13" s="29">
        <f>I13+ottobre!K13</f>
        <v>60465</v>
      </c>
      <c r="L13" s="14" t="s">
        <v>12</v>
      </c>
      <c r="M13" s="28">
        <v>15</v>
      </c>
      <c r="N13" s="29">
        <v>23298</v>
      </c>
      <c r="O13" s="30">
        <f>N13/N17</f>
        <v>1</v>
      </c>
      <c r="P13" s="29">
        <f>N13+ottobre!P13</f>
        <v>141363</v>
      </c>
    </row>
    <row r="14" spans="2:16" ht="12.75">
      <c r="B14" s="14" t="s">
        <v>16</v>
      </c>
      <c r="C14" s="46">
        <v>0</v>
      </c>
      <c r="D14" s="29">
        <v>0</v>
      </c>
      <c r="E14" s="48">
        <f>D14/D17</f>
        <v>0</v>
      </c>
      <c r="F14" s="29">
        <f>D14+ottobre!F14</f>
        <v>4200</v>
      </c>
      <c r="G14" s="15" t="s">
        <v>11</v>
      </c>
      <c r="H14" s="29">
        <v>5</v>
      </c>
      <c r="I14" s="29">
        <v>8775</v>
      </c>
      <c r="J14" s="30">
        <f>I14/I17</f>
        <v>0.3766417718259078</v>
      </c>
      <c r="K14" s="29">
        <f>I14+ottobre!K14</f>
        <v>42851</v>
      </c>
      <c r="L14" s="28"/>
      <c r="M14" s="28"/>
      <c r="N14" s="29"/>
      <c r="O14" s="30"/>
      <c r="P14" s="29"/>
    </row>
    <row r="15" spans="2:16" ht="12.75">
      <c r="B15" s="14" t="s">
        <v>23</v>
      </c>
      <c r="C15" s="46">
        <v>7</v>
      </c>
      <c r="D15" s="29">
        <v>9767</v>
      </c>
      <c r="E15" s="48">
        <f>D15/D17</f>
        <v>0.4192205339514121</v>
      </c>
      <c r="F15" s="29">
        <f>D15+ottobre!F15</f>
        <v>33702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3.5" thickBot="1">
      <c r="B16" s="14" t="s">
        <v>32</v>
      </c>
      <c r="C16" s="46">
        <v>1</v>
      </c>
      <c r="D16" s="29">
        <v>108</v>
      </c>
      <c r="E16" s="48">
        <f>D16/D17</f>
        <v>0.004635591037857327</v>
      </c>
      <c r="F16" s="29">
        <f>D16+ottobre!F16</f>
        <v>1533</v>
      </c>
      <c r="G16" s="29"/>
      <c r="H16" s="29"/>
      <c r="I16" s="43"/>
      <c r="J16" s="30"/>
      <c r="K16" s="20"/>
      <c r="L16" s="28"/>
      <c r="M16" s="28"/>
      <c r="N16" s="29"/>
      <c r="O16" s="30"/>
      <c r="P16" s="20"/>
    </row>
    <row r="17" spans="2:16" ht="13.5" thickBot="1">
      <c r="B17" s="64" t="s">
        <v>4</v>
      </c>
      <c r="C17" s="64">
        <f>SUM(C11:C16)</f>
        <v>15</v>
      </c>
      <c r="D17" s="65">
        <f>SUM(D11:D16)</f>
        <v>23298</v>
      </c>
      <c r="E17" s="44">
        <f>SUM(E11:E16)</f>
        <v>1</v>
      </c>
      <c r="F17" s="66">
        <f>SUM(F11:F16)</f>
        <v>153222</v>
      </c>
      <c r="G17" s="64" t="s">
        <v>4</v>
      </c>
      <c r="H17" s="66">
        <f>SUM(H11:H14)</f>
        <v>15</v>
      </c>
      <c r="I17" s="65">
        <f>SUM(I11:I14)</f>
        <v>23298</v>
      </c>
      <c r="J17" s="44">
        <f>SUM(J11:J14)</f>
        <v>1</v>
      </c>
      <c r="K17" s="75">
        <f>SUM(K11:K14)</f>
        <v>153222</v>
      </c>
      <c r="L17" s="64" t="s">
        <v>4</v>
      </c>
      <c r="M17" s="64">
        <f>SUM(M11:M16)</f>
        <v>15</v>
      </c>
      <c r="N17" s="65">
        <f>SUM(N11:N13)</f>
        <v>23298</v>
      </c>
      <c r="O17" s="44">
        <f>SUM(O11:O13)</f>
        <v>1</v>
      </c>
      <c r="P17" s="66">
        <f>SUM(P11:P13)</f>
        <v>153222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4" sqref="A4:S4"/>
    </sheetView>
  </sheetViews>
  <sheetFormatPr defaultColWidth="9.140625" defaultRowHeight="12.75"/>
  <cols>
    <col min="1" max="3" width="9.140625" style="6" customWidth="1"/>
    <col min="4" max="4" width="8.7109375" style="6" bestFit="1" customWidth="1"/>
    <col min="5" max="16384" width="9.140625" style="6" customWidth="1"/>
  </cols>
  <sheetData>
    <row r="1" spans="1:19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.75">
      <c r="A4" s="110" t="s">
        <v>52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2.7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ht="13.5" thickBot="1"/>
    <row r="7" spans="2:16" ht="13.5" thickBot="1">
      <c r="B7" s="111" t="s">
        <v>1</v>
      </c>
      <c r="C7" s="104"/>
      <c r="D7" s="104"/>
      <c r="E7" s="104"/>
      <c r="F7" s="105"/>
      <c r="G7" s="103" t="s">
        <v>2</v>
      </c>
      <c r="H7" s="104"/>
      <c r="I7" s="104"/>
      <c r="J7" s="104"/>
      <c r="K7" s="105"/>
      <c r="L7" s="112" t="s">
        <v>13</v>
      </c>
      <c r="M7" s="107"/>
      <c r="N7" s="107"/>
      <c r="O7" s="107"/>
      <c r="P7" s="108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40544</v>
      </c>
      <c r="G10" s="20"/>
      <c r="H10" s="20"/>
      <c r="I10" s="20"/>
      <c r="J10" s="31" t="s">
        <v>33</v>
      </c>
      <c r="K10" s="49">
        <f>F10</f>
        <v>40544</v>
      </c>
      <c r="L10" s="18"/>
      <c r="M10" s="18"/>
      <c r="N10" s="22"/>
      <c r="O10" s="31" t="s">
        <v>33</v>
      </c>
      <c r="P10" s="42">
        <f>F10</f>
        <v>40544</v>
      </c>
    </row>
    <row r="11" spans="2:16" ht="12.75">
      <c r="B11" s="8" t="s">
        <v>7</v>
      </c>
      <c r="C11" s="45">
        <v>1</v>
      </c>
      <c r="D11" s="24">
        <v>800</v>
      </c>
      <c r="E11" s="47">
        <f>D11/D17</f>
        <v>0.02817595886310006</v>
      </c>
      <c r="F11" s="24">
        <f>D11+'novembre 1'!F11</f>
        <v>9880</v>
      </c>
      <c r="G11" s="26" t="s">
        <v>7</v>
      </c>
      <c r="H11" s="10">
        <v>2</v>
      </c>
      <c r="I11" s="24">
        <v>2350</v>
      </c>
      <c r="J11" s="25">
        <f>I11/I17</f>
        <v>0.08276687916035642</v>
      </c>
      <c r="K11" s="24">
        <f>I11+'novembre 1'!K11</f>
        <v>17501</v>
      </c>
      <c r="L11" s="39">
        <v>908</v>
      </c>
      <c r="M11" s="10">
        <v>3</v>
      </c>
      <c r="N11" s="24">
        <v>7835</v>
      </c>
      <c r="O11" s="25">
        <f>N11/N17</f>
        <v>0.2759482971154862</v>
      </c>
      <c r="P11" s="24">
        <f>N11+'novembre 1'!P11</f>
        <v>19694</v>
      </c>
    </row>
    <row r="12" spans="2:16" ht="12.75">
      <c r="B12" s="14" t="s">
        <v>14</v>
      </c>
      <c r="C12" s="46">
        <v>8</v>
      </c>
      <c r="D12" s="29">
        <v>14739</v>
      </c>
      <c r="E12" s="48">
        <f>D12/D17</f>
        <v>0.5191068221040397</v>
      </c>
      <c r="F12" s="29">
        <f>D12+'novembre 1'!F12</f>
        <v>33842</v>
      </c>
      <c r="G12" s="15" t="s">
        <v>8</v>
      </c>
      <c r="H12" s="28">
        <v>5</v>
      </c>
      <c r="I12" s="29">
        <v>9563</v>
      </c>
      <c r="J12" s="30">
        <f>I12/I17</f>
        <v>0.33680836825978233</v>
      </c>
      <c r="K12" s="29">
        <f>I12+'novembre 1'!K12</f>
        <v>44318</v>
      </c>
      <c r="L12" s="27">
        <v>198</v>
      </c>
      <c r="M12" s="28">
        <v>2</v>
      </c>
      <c r="N12" s="29">
        <v>6580</v>
      </c>
      <c r="O12" s="30">
        <f>N12/N17</f>
        <v>0.231747261648998</v>
      </c>
      <c r="P12" s="29">
        <f>N12+'novembre 1'!P12</f>
        <v>6580</v>
      </c>
    </row>
    <row r="13" spans="2:16" ht="12.75">
      <c r="B13" s="14" t="s">
        <v>10</v>
      </c>
      <c r="C13" s="46">
        <v>7</v>
      </c>
      <c r="D13" s="29">
        <v>12360</v>
      </c>
      <c r="E13" s="48">
        <f>D13/D17</f>
        <v>0.4353185644348959</v>
      </c>
      <c r="F13" s="29">
        <f>D13+'novembre 1'!F13</f>
        <v>97964</v>
      </c>
      <c r="G13" s="15" t="s">
        <v>9</v>
      </c>
      <c r="H13" s="28">
        <v>10</v>
      </c>
      <c r="I13" s="29">
        <v>14640</v>
      </c>
      <c r="J13" s="30">
        <f>I13/I17</f>
        <v>0.5156200471947311</v>
      </c>
      <c r="K13" s="29">
        <f>I13+'novembre 1'!K13</f>
        <v>75105</v>
      </c>
      <c r="L13" s="14" t="s">
        <v>12</v>
      </c>
      <c r="M13" s="28">
        <v>13</v>
      </c>
      <c r="N13" s="29">
        <v>13978</v>
      </c>
      <c r="O13" s="30">
        <f>N13/N17</f>
        <v>0.4923044412355158</v>
      </c>
      <c r="P13" s="29">
        <f>N13+'novembre 1'!P13</f>
        <v>155341</v>
      </c>
    </row>
    <row r="14" spans="2:16" ht="12.75">
      <c r="B14" s="14" t="s">
        <v>16</v>
      </c>
      <c r="C14" s="46">
        <v>0</v>
      </c>
      <c r="D14" s="29">
        <v>0</v>
      </c>
      <c r="E14" s="48">
        <f>D14/D17</f>
        <v>0</v>
      </c>
      <c r="F14" s="29">
        <f>D14+'novembre 1'!F14</f>
        <v>4200</v>
      </c>
      <c r="G14" s="15" t="s">
        <v>11</v>
      </c>
      <c r="H14" s="29">
        <v>1</v>
      </c>
      <c r="I14" s="29">
        <v>1840</v>
      </c>
      <c r="J14" s="30">
        <f>I14/I17</f>
        <v>0.06480470538513014</v>
      </c>
      <c r="K14" s="29">
        <f>I14+'novembre 1'!K14</f>
        <v>44691</v>
      </c>
      <c r="L14" s="28"/>
      <c r="M14" s="28"/>
      <c r="N14" s="29"/>
      <c r="O14" s="30"/>
      <c r="P14" s="29"/>
    </row>
    <row r="15" spans="2:16" ht="12.75">
      <c r="B15" s="14" t="s">
        <v>23</v>
      </c>
      <c r="C15" s="46">
        <v>2</v>
      </c>
      <c r="D15" s="29">
        <v>494</v>
      </c>
      <c r="E15" s="48">
        <f>D15/D17</f>
        <v>0.01739865459796429</v>
      </c>
      <c r="F15" s="29">
        <f>D15+'novembre 1'!F15</f>
        <v>34196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3.5" thickBot="1">
      <c r="B16" s="14" t="s">
        <v>32</v>
      </c>
      <c r="C16" s="46">
        <v>0</v>
      </c>
      <c r="D16" s="29">
        <v>0</v>
      </c>
      <c r="E16" s="48">
        <f>D16/D17</f>
        <v>0</v>
      </c>
      <c r="F16" s="20">
        <f>D16+'novembre 1'!F16</f>
        <v>1533</v>
      </c>
      <c r="G16" s="29"/>
      <c r="H16" s="29"/>
      <c r="I16" s="43"/>
      <c r="J16" s="30"/>
      <c r="K16" s="20"/>
      <c r="L16" s="28"/>
      <c r="M16" s="28"/>
      <c r="N16" s="29"/>
      <c r="O16" s="30"/>
      <c r="P16" s="20"/>
    </row>
    <row r="17" spans="2:16" ht="13.5" thickBot="1">
      <c r="B17" s="64" t="s">
        <v>4</v>
      </c>
      <c r="C17" s="64">
        <f>SUM(C11:C16)</f>
        <v>18</v>
      </c>
      <c r="D17" s="65">
        <f>SUM(D11:D16)</f>
        <v>28393</v>
      </c>
      <c r="E17" s="44">
        <f>SUM(E11:E16)</f>
        <v>1</v>
      </c>
      <c r="F17" s="66">
        <f>SUM(F11:F16)</f>
        <v>181615</v>
      </c>
      <c r="G17" s="64" t="s">
        <v>4</v>
      </c>
      <c r="H17" s="66">
        <f>SUM(H11:H14)</f>
        <v>18</v>
      </c>
      <c r="I17" s="65">
        <f>SUM(I11:I14)</f>
        <v>28393</v>
      </c>
      <c r="J17" s="44">
        <f>SUM(J11:J14)</f>
        <v>1</v>
      </c>
      <c r="K17" s="75">
        <f>SUM(K11:K14)</f>
        <v>181615</v>
      </c>
      <c r="L17" s="64" t="s">
        <v>4</v>
      </c>
      <c r="M17" s="64">
        <f>SUM(M11:M16)</f>
        <v>18</v>
      </c>
      <c r="N17" s="65">
        <f>SUM(N11:N13)</f>
        <v>28393</v>
      </c>
      <c r="O17" s="44">
        <f>SUM(O11:O13)</f>
        <v>1</v>
      </c>
      <c r="P17" s="66">
        <f>SUM(P11:P13)</f>
        <v>181615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</sheetData>
  <mergeCells count="8">
    <mergeCell ref="L7:P7"/>
    <mergeCell ref="B7:F7"/>
    <mergeCell ref="G7:K7"/>
    <mergeCell ref="A5:S5"/>
    <mergeCell ref="A1:S1"/>
    <mergeCell ref="A2:S2"/>
    <mergeCell ref="A3:S3"/>
    <mergeCell ref="A4:S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35" sqref="A35"/>
    </sheetView>
  </sheetViews>
  <sheetFormatPr defaultColWidth="9.140625" defaultRowHeight="12.75"/>
  <cols>
    <col min="1" max="3" width="9.140625" style="6" customWidth="1"/>
    <col min="4" max="4" width="8.7109375" style="6" bestFit="1" customWidth="1"/>
    <col min="5" max="16384" width="9.140625" style="6" customWidth="1"/>
  </cols>
  <sheetData>
    <row r="1" spans="1:19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.75">
      <c r="A4" s="110" t="s">
        <v>53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2.7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ht="13.5" thickBot="1"/>
    <row r="7" spans="2:16" ht="13.5" thickBot="1">
      <c r="B7" s="111" t="s">
        <v>1</v>
      </c>
      <c r="C7" s="104"/>
      <c r="D7" s="104"/>
      <c r="E7" s="104"/>
      <c r="F7" s="105"/>
      <c r="G7" s="103" t="s">
        <v>2</v>
      </c>
      <c r="H7" s="104"/>
      <c r="I7" s="104"/>
      <c r="J7" s="104"/>
      <c r="K7" s="105"/>
      <c r="L7" s="112" t="s">
        <v>13</v>
      </c>
      <c r="M7" s="107"/>
      <c r="N7" s="107"/>
      <c r="O7" s="107"/>
      <c r="P7" s="108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40544</v>
      </c>
      <c r="G10" s="20"/>
      <c r="H10" s="20"/>
      <c r="I10" s="20"/>
      <c r="J10" s="31" t="s">
        <v>33</v>
      </c>
      <c r="K10" s="49">
        <f>F10</f>
        <v>40544</v>
      </c>
      <c r="L10" s="18"/>
      <c r="M10" s="18"/>
      <c r="N10" s="22"/>
      <c r="O10" s="31" t="s">
        <v>33</v>
      </c>
      <c r="P10" s="42">
        <f>F10</f>
        <v>40544</v>
      </c>
    </row>
    <row r="11" spans="2:16" ht="12.75">
      <c r="B11" s="8" t="s">
        <v>7</v>
      </c>
      <c r="C11" s="45">
        <v>1</v>
      </c>
      <c r="D11" s="24">
        <v>345</v>
      </c>
      <c r="E11" s="47">
        <f>D11/D17</f>
        <v>0.02184097239807546</v>
      </c>
      <c r="F11" s="24">
        <f>D11+'novembre 2'!F11</f>
        <v>10225</v>
      </c>
      <c r="G11" s="26" t="s">
        <v>7</v>
      </c>
      <c r="H11" s="10">
        <v>0</v>
      </c>
      <c r="I11" s="24">
        <v>0</v>
      </c>
      <c r="J11" s="25">
        <f>I11/I17</f>
        <v>0</v>
      </c>
      <c r="K11" s="24">
        <f>I11+'novembre 2'!K11</f>
        <v>17501</v>
      </c>
      <c r="L11" s="39">
        <v>908</v>
      </c>
      <c r="M11" s="10">
        <v>0</v>
      </c>
      <c r="N11" s="24">
        <v>0</v>
      </c>
      <c r="O11" s="25">
        <f>N11/N17</f>
        <v>0</v>
      </c>
      <c r="P11" s="24">
        <f>N11+'novembre 2'!P11</f>
        <v>19694</v>
      </c>
    </row>
    <row r="12" spans="2:16" ht="12.75">
      <c r="B12" s="14" t="s">
        <v>14</v>
      </c>
      <c r="C12" s="46">
        <v>1</v>
      </c>
      <c r="D12" s="29">
        <v>5557</v>
      </c>
      <c r="E12" s="48">
        <f>D12/D17</f>
        <v>0.35179792352494305</v>
      </c>
      <c r="F12" s="29">
        <f>D12+'novembre 2'!F12</f>
        <v>39399</v>
      </c>
      <c r="G12" s="15" t="s">
        <v>8</v>
      </c>
      <c r="H12" s="28">
        <v>0</v>
      </c>
      <c r="I12" s="29">
        <v>0</v>
      </c>
      <c r="J12" s="30">
        <f>I12/I17</f>
        <v>0</v>
      </c>
      <c r="K12" s="29">
        <f>I12+'novembre 2'!K12</f>
        <v>44318</v>
      </c>
      <c r="L12" s="27">
        <v>198</v>
      </c>
      <c r="M12" s="28">
        <v>0</v>
      </c>
      <c r="N12" s="29">
        <v>0</v>
      </c>
      <c r="O12" s="30">
        <f>N12/N17</f>
        <v>0</v>
      </c>
      <c r="P12" s="29">
        <f>N12+'novembre 2'!P12</f>
        <v>6580</v>
      </c>
    </row>
    <row r="13" spans="2:16" ht="12.75">
      <c r="B13" s="14" t="s">
        <v>10</v>
      </c>
      <c r="C13" s="46">
        <v>2</v>
      </c>
      <c r="D13" s="29">
        <v>7980</v>
      </c>
      <c r="E13" s="48">
        <f>D13/D17</f>
        <v>0.5051911876424411</v>
      </c>
      <c r="F13" s="29">
        <f>D13+'novembre 2'!F13</f>
        <v>105944</v>
      </c>
      <c r="G13" s="15" t="s">
        <v>9</v>
      </c>
      <c r="H13" s="28">
        <v>5</v>
      </c>
      <c r="I13" s="29">
        <v>14046</v>
      </c>
      <c r="J13" s="30">
        <f>I13/I17</f>
        <v>0.8892124588503418</v>
      </c>
      <c r="K13" s="29">
        <f>I13+'novembre 2'!K13</f>
        <v>89151</v>
      </c>
      <c r="L13" s="14" t="s">
        <v>12</v>
      </c>
      <c r="M13" s="28">
        <v>7</v>
      </c>
      <c r="N13" s="29">
        <v>15796</v>
      </c>
      <c r="O13" s="30">
        <f>N13/N17</f>
        <v>1</v>
      </c>
      <c r="P13" s="29">
        <f>N13+'novembre 2'!P13</f>
        <v>171137</v>
      </c>
    </row>
    <row r="14" spans="2:16" ht="12.75">
      <c r="B14" s="14" t="s">
        <v>16</v>
      </c>
      <c r="C14" s="46">
        <v>0</v>
      </c>
      <c r="D14" s="29">
        <v>0</v>
      </c>
      <c r="E14" s="48">
        <f>D14/D17</f>
        <v>0</v>
      </c>
      <c r="F14" s="29">
        <f>D14+'novembre 2'!F14</f>
        <v>4200</v>
      </c>
      <c r="G14" s="15" t="s">
        <v>11</v>
      </c>
      <c r="H14" s="29">
        <v>2</v>
      </c>
      <c r="I14" s="29">
        <v>1750</v>
      </c>
      <c r="J14" s="30">
        <f>I14/I17</f>
        <v>0.11078754114965814</v>
      </c>
      <c r="K14" s="29">
        <f>I14+'novembre 2'!K14</f>
        <v>46441</v>
      </c>
      <c r="L14" s="28"/>
      <c r="M14" s="28"/>
      <c r="N14" s="29"/>
      <c r="O14" s="30"/>
      <c r="P14" s="29"/>
    </row>
    <row r="15" spans="2:16" ht="12.75">
      <c r="B15" s="14" t="s">
        <v>23</v>
      </c>
      <c r="C15" s="46">
        <v>2</v>
      </c>
      <c r="D15" s="29">
        <v>1069</v>
      </c>
      <c r="E15" s="48">
        <f>D15/D17</f>
        <v>0.06767536085084831</v>
      </c>
      <c r="F15" s="29">
        <f>D15+'novembre 2'!F15</f>
        <v>35265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3.5" thickBot="1">
      <c r="B16" s="14" t="s">
        <v>32</v>
      </c>
      <c r="C16" s="46">
        <v>1</v>
      </c>
      <c r="D16" s="29">
        <v>845</v>
      </c>
      <c r="E16" s="48">
        <f>D16/D17</f>
        <v>0.05349455558369207</v>
      </c>
      <c r="F16" s="20">
        <f>D16+'novembre 2'!F16</f>
        <v>2378</v>
      </c>
      <c r="G16" s="29"/>
      <c r="H16" s="29"/>
      <c r="I16" s="43"/>
      <c r="J16" s="30"/>
      <c r="K16" s="20"/>
      <c r="L16" s="28"/>
      <c r="M16" s="28"/>
      <c r="N16" s="29"/>
      <c r="O16" s="30"/>
      <c r="P16" s="20"/>
    </row>
    <row r="17" spans="2:16" ht="13.5" thickBot="1">
      <c r="B17" s="64" t="s">
        <v>4</v>
      </c>
      <c r="C17" s="64">
        <f>SUM(C11:C16)</f>
        <v>7</v>
      </c>
      <c r="D17" s="65">
        <f>SUM(D11:D16)</f>
        <v>15796</v>
      </c>
      <c r="E17" s="44">
        <f>SUM(E11:E16)</f>
        <v>1</v>
      </c>
      <c r="F17" s="66">
        <f>SUM(F11:F16)</f>
        <v>197411</v>
      </c>
      <c r="G17" s="64" t="s">
        <v>4</v>
      </c>
      <c r="H17" s="66">
        <f>SUM(H11:H14)</f>
        <v>7</v>
      </c>
      <c r="I17" s="65">
        <f>SUM(I11:I14)</f>
        <v>15796</v>
      </c>
      <c r="J17" s="44">
        <f>SUM(J11:J14)</f>
        <v>1</v>
      </c>
      <c r="K17" s="75">
        <f>SUM(K11:K14)</f>
        <v>197411</v>
      </c>
      <c r="L17" s="64" t="s">
        <v>4</v>
      </c>
      <c r="M17" s="64">
        <f>SUM(M11:M16)</f>
        <v>7</v>
      </c>
      <c r="N17" s="65">
        <f>SUM(N11:N13)</f>
        <v>15796</v>
      </c>
      <c r="O17" s="44">
        <f>SUM(O11:O13)</f>
        <v>1</v>
      </c>
      <c r="P17" s="66">
        <f>SUM(P11:P13)</f>
        <v>197411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A36" sqref="A36"/>
    </sheetView>
  </sheetViews>
  <sheetFormatPr defaultColWidth="9.140625" defaultRowHeight="12.75"/>
  <cols>
    <col min="1" max="3" width="9.140625" style="6" customWidth="1"/>
    <col min="4" max="4" width="16.57421875" style="6" customWidth="1"/>
    <col min="5" max="5" width="13.8515625" style="6" customWidth="1"/>
    <col min="6" max="8" width="9.140625" style="6" customWidth="1"/>
    <col min="9" max="9" width="15.8515625" style="6" customWidth="1"/>
    <col min="10" max="10" width="9.140625" style="6" customWidth="1"/>
    <col min="11" max="11" width="10.28125" style="6" customWidth="1"/>
    <col min="12" max="12" width="9.140625" style="6" customWidth="1"/>
    <col min="13" max="13" width="12.00390625" style="6" customWidth="1"/>
    <col min="14" max="16384" width="9.140625" style="6" customWidth="1"/>
  </cols>
  <sheetData>
    <row r="1" spans="1:16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2.75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2.75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2.75">
      <c r="A4" s="110" t="s">
        <v>54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ht="12.7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ht="13.5" thickBot="1"/>
    <row r="7" spans="2:13" ht="13.5" thickBot="1">
      <c r="B7" s="113" t="s">
        <v>49</v>
      </c>
      <c r="C7" s="114"/>
      <c r="D7" s="114"/>
      <c r="E7" s="115"/>
      <c r="F7" s="113" t="s">
        <v>50</v>
      </c>
      <c r="G7" s="114"/>
      <c r="H7" s="114"/>
      <c r="I7" s="115"/>
      <c r="J7" s="113" t="s">
        <v>51</v>
      </c>
      <c r="K7" s="114"/>
      <c r="L7" s="114"/>
      <c r="M7" s="115"/>
    </row>
    <row r="8" spans="2:13" ht="12.75">
      <c r="B8" s="26"/>
      <c r="C8" s="8" t="s">
        <v>27</v>
      </c>
      <c r="D8" s="40" t="s">
        <v>19</v>
      </c>
      <c r="E8" s="85" t="s">
        <v>6</v>
      </c>
      <c r="F8" s="26"/>
      <c r="G8" s="86" t="s">
        <v>27</v>
      </c>
      <c r="H8" s="87" t="s">
        <v>19</v>
      </c>
      <c r="I8" s="8" t="s">
        <v>6</v>
      </c>
      <c r="J8" s="8"/>
      <c r="K8" s="8" t="s">
        <v>28</v>
      </c>
      <c r="L8" s="40" t="s">
        <v>19</v>
      </c>
      <c r="M8" s="9" t="s">
        <v>6</v>
      </c>
    </row>
    <row r="9" spans="2:13" ht="12.75">
      <c r="B9" s="14" t="s">
        <v>0</v>
      </c>
      <c r="C9" s="14" t="s">
        <v>26</v>
      </c>
      <c r="D9" s="41" t="s">
        <v>29</v>
      </c>
      <c r="E9" s="88" t="s">
        <v>31</v>
      </c>
      <c r="F9" s="15" t="s">
        <v>3</v>
      </c>
      <c r="G9" s="89" t="s">
        <v>26</v>
      </c>
      <c r="H9" s="90" t="s">
        <v>29</v>
      </c>
      <c r="I9" s="99" t="s">
        <v>31</v>
      </c>
      <c r="J9" s="11" t="s">
        <v>22</v>
      </c>
      <c r="K9" s="14" t="s">
        <v>26</v>
      </c>
      <c r="L9" s="41" t="s">
        <v>29</v>
      </c>
      <c r="M9" s="91" t="s">
        <v>31</v>
      </c>
    </row>
    <row r="10" spans="2:13" ht="13.5" thickBot="1">
      <c r="B10" s="31"/>
      <c r="C10" s="31">
        <v>2011</v>
      </c>
      <c r="D10" s="31">
        <f>C10</f>
        <v>2011</v>
      </c>
      <c r="E10" s="92"/>
      <c r="F10" s="75"/>
      <c r="G10" s="93">
        <f>C10</f>
        <v>2011</v>
      </c>
      <c r="H10" s="94">
        <f>C10</f>
        <v>2011</v>
      </c>
      <c r="I10" s="31">
        <f>C10</f>
        <v>2011</v>
      </c>
      <c r="J10" s="92"/>
      <c r="K10" s="31">
        <f>C10</f>
        <v>2011</v>
      </c>
      <c r="L10" s="31">
        <f>C10</f>
        <v>2011</v>
      </c>
      <c r="M10" s="95"/>
    </row>
    <row r="11" spans="2:13" ht="12.75">
      <c r="B11" s="14" t="s">
        <v>7</v>
      </c>
      <c r="C11" s="28">
        <f>'gennaio '!C11+febbraio!C11+marzo!C11+aprile!C11+maggio!C11+'maggio 2'!C11+giugno!C11+luglio!C11+agosto!C11+settembre!C11+ottobre!C11+'novembre 1'!C11+'novembre 2'!C11+dicembre!C11</f>
        <v>11</v>
      </c>
      <c r="D11" s="29">
        <f>dicembre!F11</f>
        <v>10225</v>
      </c>
      <c r="E11" s="74">
        <f aca="true" t="shared" si="0" ref="E11:E16">D11/$D$17</f>
        <v>0.051795492652385124</v>
      </c>
      <c r="F11" s="15" t="s">
        <v>7</v>
      </c>
      <c r="G11" s="28">
        <f>'gennaio '!H11+febbraio!H11+marzo!H11+aprile!H11+maggio!H11+'maggio 2'!H11+giugno!H11+luglio!H11+agosto!H11+settembre!H11+ottobre!H11+'novembre 1'!H11+'novembre 2'!H11+dicembre!H11</f>
        <v>8</v>
      </c>
      <c r="H11" s="50">
        <f>dicembre!K11</f>
        <v>17501</v>
      </c>
      <c r="I11" s="30">
        <f>H11/$H$17</f>
        <v>0.08865260801069849</v>
      </c>
      <c r="J11" s="96">
        <v>908</v>
      </c>
      <c r="K11" s="28">
        <f>'gennaio '!M11+febbraio!M11+marzo!M11+aprile!M11+maggio!M11+'maggio 2'!M11+giugno!M11+luglio!M11+agosto!M11+settembre!M11+ottobre!M11+'novembre 1'!M11+'novembre 2'!M11+dicembre!M11</f>
        <v>7</v>
      </c>
      <c r="L11" s="29">
        <f>dicembre!P11</f>
        <v>19694</v>
      </c>
      <c r="M11" s="48">
        <f>L11/$L$17</f>
        <v>0.09976141147149854</v>
      </c>
    </row>
    <row r="12" spans="2:13" ht="12.75">
      <c r="B12" s="14" t="s">
        <v>14</v>
      </c>
      <c r="C12" s="28">
        <f>'gennaio '!C12+febbraio!C12+marzo!C12+aprile!C12+maggio!C12+'maggio 2'!C12+giugno!C12+luglio!C12+agosto!C12+settembre!C12+ottobre!C12+'novembre 1'!C12+'novembre 2'!C12+dicembre!C12</f>
        <v>24</v>
      </c>
      <c r="D12" s="29">
        <f>dicembre!F12</f>
        <v>39399</v>
      </c>
      <c r="E12" s="74">
        <f t="shared" si="0"/>
        <v>0.19957854425538596</v>
      </c>
      <c r="F12" s="15" t="s">
        <v>8</v>
      </c>
      <c r="G12" s="28">
        <f>'gennaio '!H12+febbraio!H12+marzo!H12+aprile!H12+maggio!H12+'maggio 2'!H12+giugno!H12+luglio!H12+agosto!H12+settembre!H12+ottobre!H12+'novembre 1'!H12+'novembre 2'!H12+dicembre!H12</f>
        <v>21</v>
      </c>
      <c r="H12" s="50">
        <f>dicembre!K12</f>
        <v>44318</v>
      </c>
      <c r="I12" s="30">
        <f>H12/$H$17</f>
        <v>0.22449610204091971</v>
      </c>
      <c r="J12" s="97" t="s">
        <v>30</v>
      </c>
      <c r="K12" s="28">
        <f>'gennaio '!M12+febbraio!M12+marzo!M12+aprile!M12+maggio!M12+'maggio 2'!M12+giugno!M12+luglio!M12+agosto!M12+settembre!M12+ottobre!M12+'novembre 1'!M12+'novembre 2'!M12+dicembre!M12</f>
        <v>2</v>
      </c>
      <c r="L12" s="29">
        <f>dicembre!P12</f>
        <v>6580</v>
      </c>
      <c r="M12" s="48">
        <f>L12/$L$17</f>
        <v>0.03333147595625371</v>
      </c>
    </row>
    <row r="13" spans="2:13" ht="12.75">
      <c r="B13" s="14" t="s">
        <v>10</v>
      </c>
      <c r="C13" s="28">
        <f>'gennaio '!C13+febbraio!C13+marzo!C13+aprile!C13+maggio!C13+'maggio 2'!C13+giugno!C13+luglio!C13+agosto!C13+settembre!C13+ottobre!C13+'novembre 1'!C13+'novembre 2'!C13+dicembre!C13</f>
        <v>50</v>
      </c>
      <c r="D13" s="29">
        <f>dicembre!F13</f>
        <v>105944</v>
      </c>
      <c r="E13" s="74">
        <f t="shared" si="0"/>
        <v>0.5366671563388058</v>
      </c>
      <c r="F13" s="15" t="s">
        <v>9</v>
      </c>
      <c r="G13" s="28">
        <f>'gennaio '!H13+febbraio!H13+marzo!H13+aprile!H13+maggio!H13+'maggio 2'!H13+giugno!H13+luglio!H13+agosto!H13+settembre!H13+ottobre!H13+'novembre 1'!H13+'novembre 2'!H13+dicembre!H13</f>
        <v>58</v>
      </c>
      <c r="H13" s="50">
        <f>dicembre!K13</f>
        <v>89151</v>
      </c>
      <c r="I13" s="30">
        <f>H13/$H$17</f>
        <v>0.4516009746164094</v>
      </c>
      <c r="J13" s="11" t="s">
        <v>12</v>
      </c>
      <c r="K13" s="28">
        <f>'gennaio '!M13+febbraio!M13+marzo!M13+aprile!M13+maggio!M13+'maggio 2'!M13+giugno!M13+luglio!M13+agosto!M13+settembre!M13+ottobre!M13+'novembre 1'!M13+'novembre 2'!M13+dicembre!M13</f>
        <v>107</v>
      </c>
      <c r="L13" s="29">
        <f>dicembre!P13</f>
        <v>171137</v>
      </c>
      <c r="M13" s="48">
        <f>L13/$L$17</f>
        <v>0.8669071125722477</v>
      </c>
    </row>
    <row r="14" spans="2:13" ht="12.75">
      <c r="B14" s="14" t="s">
        <v>16</v>
      </c>
      <c r="C14" s="28">
        <f>'gennaio '!C14+febbraio!C14+marzo!C14+aprile!C14+maggio!C14+'maggio 2'!C14+giugno!C14+luglio!C14+agosto!C14+settembre!C14+ottobre!C14+'novembre 1'!C14+'novembre 2'!C14+dicembre!C14</f>
        <v>2</v>
      </c>
      <c r="D14" s="29">
        <f>dicembre!F14</f>
        <v>4200</v>
      </c>
      <c r="E14" s="74">
        <f t="shared" si="0"/>
        <v>0.02127541018484279</v>
      </c>
      <c r="F14" s="15" t="s">
        <v>11</v>
      </c>
      <c r="G14" s="28">
        <f>'gennaio '!H14+febbraio!H14+marzo!H14+aprile!H14+maggio!H14+'maggio 2'!H14+giugno!H14+luglio!H14+agosto!H14+settembre!H14+ottobre!H14+'novembre 1'!H14+'novembre 2'!H14+dicembre!H14</f>
        <v>29</v>
      </c>
      <c r="H14" s="50">
        <f>dicembre!K14</f>
        <v>46441</v>
      </c>
      <c r="I14" s="30">
        <f>H14/$H$17</f>
        <v>0.23525031533197238</v>
      </c>
      <c r="J14" s="51"/>
      <c r="K14" s="28"/>
      <c r="L14" s="29"/>
      <c r="M14" s="48"/>
    </row>
    <row r="15" spans="2:13" ht="12.75">
      <c r="B15" s="14" t="s">
        <v>23</v>
      </c>
      <c r="C15" s="28">
        <f>'gennaio '!C15+febbraio!C15+marzo!C15+aprile!C15+maggio!C15+'maggio 2'!C15+giugno!C15+luglio!C15+agosto!C15+settembre!C15+ottobre!C15+'novembre 1'!C15+'novembre 2'!C15+dicembre!C15</f>
        <v>26</v>
      </c>
      <c r="D15" s="29">
        <f>dicembre!F15</f>
        <v>35265</v>
      </c>
      <c r="E15" s="74">
        <f t="shared" si="0"/>
        <v>0.17863746194487642</v>
      </c>
      <c r="F15" s="29"/>
      <c r="G15" s="28"/>
      <c r="H15" s="50"/>
      <c r="I15" s="30"/>
      <c r="J15" s="51"/>
      <c r="K15" s="28"/>
      <c r="L15" s="29"/>
      <c r="M15" s="48"/>
    </row>
    <row r="16" spans="2:13" ht="13.5" thickBot="1">
      <c r="B16" s="31" t="s">
        <v>32</v>
      </c>
      <c r="C16" s="28">
        <f>'gennaio '!C16+febbraio!C16+marzo!C16+aprile!C16+maggio!C16+'maggio 2'!C16+giugno!C16+luglio!C16+agosto!C16+settembre!C16+ottobre!C16+'novembre 1'!C16+'novembre 2'!C16+dicembre!C16</f>
        <v>3</v>
      </c>
      <c r="D16" s="29">
        <f>dicembre!F16</f>
        <v>2378</v>
      </c>
      <c r="E16" s="84">
        <f t="shared" si="0"/>
        <v>0.012045934623703847</v>
      </c>
      <c r="F16" s="20"/>
      <c r="G16" s="18"/>
      <c r="H16" s="21"/>
      <c r="I16" s="98"/>
      <c r="J16" s="82"/>
      <c r="K16" s="18"/>
      <c r="L16" s="20"/>
      <c r="M16" s="83"/>
    </row>
    <row r="17" spans="2:13" ht="13.5" thickBot="1">
      <c r="B17" s="78" t="s">
        <v>4</v>
      </c>
      <c r="C17" s="100">
        <f>SUM(C11:C16)</f>
        <v>116</v>
      </c>
      <c r="D17" s="101">
        <f>SUM(D11:D16)</f>
        <v>197411</v>
      </c>
      <c r="E17" s="80">
        <f>SUM(E11:E16)</f>
        <v>1</v>
      </c>
      <c r="F17" s="79" t="s">
        <v>4</v>
      </c>
      <c r="G17" s="77">
        <f>SUM(G11:G16)</f>
        <v>116</v>
      </c>
      <c r="H17" s="77">
        <f>SUM(H11:H14)</f>
        <v>197411</v>
      </c>
      <c r="I17" s="80">
        <f>SUM(I11:I14)</f>
        <v>1</v>
      </c>
      <c r="J17" s="79" t="s">
        <v>4</v>
      </c>
      <c r="K17" s="79">
        <f>SUM(K11:K16)</f>
        <v>116</v>
      </c>
      <c r="L17" s="77">
        <f>SUM(L11:L13)</f>
        <v>197411</v>
      </c>
      <c r="M17" s="81">
        <f>SUM(M11:M13)</f>
        <v>1</v>
      </c>
    </row>
    <row r="18" spans="4:12" ht="12.75">
      <c r="D18" s="35"/>
      <c r="F18" s="35"/>
      <c r="G18" s="35"/>
      <c r="H18" s="35"/>
      <c r="L18" s="35"/>
    </row>
    <row r="19" spans="4:12" ht="12.75">
      <c r="D19" s="35"/>
      <c r="F19" s="35"/>
      <c r="G19" s="35"/>
      <c r="H19" s="35"/>
      <c r="L19" s="35"/>
    </row>
    <row r="20" spans="4:13" ht="12.75">
      <c r="D20" s="36"/>
      <c r="E20" s="37"/>
      <c r="F20" s="36"/>
      <c r="G20" s="36"/>
      <c r="H20" s="36"/>
      <c r="I20" s="37"/>
      <c r="J20" s="37"/>
      <c r="K20" s="37"/>
      <c r="L20" s="36"/>
      <c r="M20" s="37"/>
    </row>
    <row r="21" spans="4:12" ht="12.75">
      <c r="D21" s="35"/>
      <c r="F21" s="35"/>
      <c r="G21" s="35"/>
      <c r="H21" s="35"/>
      <c r="L21" s="35"/>
    </row>
    <row r="22" spans="4:12" ht="12.75">
      <c r="D22" s="35"/>
      <c r="F22" s="35"/>
      <c r="G22" s="35"/>
      <c r="H22" s="35"/>
      <c r="L22" s="35"/>
    </row>
    <row r="23" spans="4:12" ht="12.75">
      <c r="D23" s="35"/>
      <c r="F23" s="35"/>
      <c r="G23" s="35"/>
      <c r="H23" s="35"/>
      <c r="L23" s="35"/>
    </row>
    <row r="24" spans="4:12" ht="12.75">
      <c r="D24" s="35"/>
      <c r="F24" s="35"/>
      <c r="G24" s="35"/>
      <c r="H24" s="35"/>
      <c r="L24" s="35"/>
    </row>
    <row r="25" spans="4:12" ht="12.75">
      <c r="D25" s="35"/>
      <c r="F25" s="35"/>
      <c r="G25" s="35"/>
      <c r="H25" s="35"/>
      <c r="L25" s="35"/>
    </row>
    <row r="26" spans="4:12" ht="12.75">
      <c r="D26" s="35"/>
      <c r="F26" s="35"/>
      <c r="G26" s="35"/>
      <c r="H26" s="35"/>
      <c r="L26" s="35"/>
    </row>
    <row r="27" spans="4:12" ht="12.75">
      <c r="D27" s="35"/>
      <c r="F27" s="35"/>
      <c r="G27" s="35"/>
      <c r="H27" s="35"/>
      <c r="L27" s="35"/>
    </row>
    <row r="28" spans="4:12" ht="12.75">
      <c r="D28" s="35"/>
      <c r="F28" s="35"/>
      <c r="G28" s="35"/>
      <c r="H28" s="35"/>
      <c r="L28" s="35"/>
    </row>
    <row r="29" spans="4:12" ht="12.75">
      <c r="D29" s="35"/>
      <c r="F29" s="35"/>
      <c r="G29" s="35"/>
      <c r="H29" s="35"/>
      <c r="L29" s="35"/>
    </row>
    <row r="30" spans="4:12" ht="12.75">
      <c r="D30" s="38"/>
      <c r="F30" s="35"/>
      <c r="G30" s="35"/>
      <c r="H30" s="35"/>
      <c r="L30" s="35"/>
    </row>
    <row r="31" spans="4:12" ht="12.75">
      <c r="D31" s="35"/>
      <c r="F31" s="35"/>
      <c r="G31" s="35"/>
      <c r="H31" s="35"/>
      <c r="L31" s="35"/>
    </row>
    <row r="32" spans="4:12" ht="12.75">
      <c r="D32" s="35"/>
      <c r="F32" s="35"/>
      <c r="G32" s="35"/>
      <c r="H32" s="35"/>
      <c r="L32" s="35"/>
    </row>
    <row r="33" spans="4:12" ht="12.75">
      <c r="D33" s="35"/>
      <c r="F33" s="35"/>
      <c r="G33" s="35"/>
      <c r="H33" s="35"/>
      <c r="L33" s="35"/>
    </row>
    <row r="34" spans="4:12" ht="12.75">
      <c r="D34" s="35"/>
      <c r="F34" s="35"/>
      <c r="G34" s="35"/>
      <c r="H34" s="35"/>
      <c r="L34" s="35"/>
    </row>
    <row r="36" spans="2:4" ht="12.75">
      <c r="B36" s="70"/>
      <c r="D36" s="69"/>
    </row>
    <row r="37" ht="12.75">
      <c r="D37" s="69"/>
    </row>
    <row r="38" spans="2:4" ht="12.75">
      <c r="B38" s="70"/>
      <c r="D38" s="69"/>
    </row>
    <row r="39" ht="12.75">
      <c r="D39" s="69"/>
    </row>
    <row r="40" ht="12.75">
      <c r="D40" s="69"/>
    </row>
    <row r="41" ht="12.75">
      <c r="D41" s="69"/>
    </row>
    <row r="42" ht="12.75">
      <c r="D42" s="69"/>
    </row>
    <row r="43" ht="12.75">
      <c r="D43" s="69"/>
    </row>
    <row r="44" ht="12.75">
      <c r="D44" s="71"/>
    </row>
  </sheetData>
  <mergeCells count="8">
    <mergeCell ref="A1:P1"/>
    <mergeCell ref="A2:P2"/>
    <mergeCell ref="A3:P3"/>
    <mergeCell ref="A4:P4"/>
    <mergeCell ref="A5:P5"/>
    <mergeCell ref="B7:E7"/>
    <mergeCell ref="F7:I7"/>
    <mergeCell ref="J7:M7"/>
  </mergeCells>
  <printOptions/>
  <pageMargins left="0.75" right="0.75" top="1" bottom="1" header="0.5" footer="0.5"/>
  <pageSetup horizontalDpi="300" verticalDpi="300" orientation="landscape" paperSize="9" r:id="rId2"/>
  <ignoredErrors>
    <ignoredError sqref="H1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A3" sqref="A3:S3"/>
    </sheetView>
  </sheetViews>
  <sheetFormatPr defaultColWidth="9.140625" defaultRowHeight="12.75"/>
  <cols>
    <col min="1" max="3" width="9.140625" style="6" customWidth="1"/>
    <col min="4" max="4" width="8.8515625" style="6" customWidth="1"/>
    <col min="5" max="5" width="12.7109375" style="6" bestFit="1" customWidth="1"/>
    <col min="6" max="12" width="9.140625" style="6" customWidth="1"/>
    <col min="13" max="13" width="7.8515625" style="6" customWidth="1"/>
    <col min="14" max="14" width="7.7109375" style="6" customWidth="1"/>
    <col min="15" max="15" width="8.421875" style="6" customWidth="1"/>
    <col min="16" max="16384" width="9.140625" style="6" customWidth="1"/>
  </cols>
  <sheetData>
    <row r="1" spans="1:19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.75">
      <c r="A4" s="110" t="s">
        <v>37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2.7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ht="13.5" thickBot="1"/>
    <row r="7" spans="2:16" ht="13.5" thickBot="1">
      <c r="B7" s="111" t="s">
        <v>1</v>
      </c>
      <c r="C7" s="104"/>
      <c r="D7" s="104"/>
      <c r="E7" s="104"/>
      <c r="F7" s="105"/>
      <c r="G7" s="103" t="s">
        <v>2</v>
      </c>
      <c r="H7" s="104"/>
      <c r="I7" s="104"/>
      <c r="J7" s="104"/>
      <c r="K7" s="105"/>
      <c r="L7" s="106" t="s">
        <v>13</v>
      </c>
      <c r="M7" s="107"/>
      <c r="N7" s="107"/>
      <c r="O7" s="107"/>
      <c r="P7" s="108"/>
    </row>
    <row r="8" spans="2:16" ht="12.75">
      <c r="B8" s="8"/>
      <c r="C8" s="9" t="s">
        <v>5</v>
      </c>
      <c r="D8" s="11" t="s">
        <v>19</v>
      </c>
      <c r="E8" s="8" t="s">
        <v>6</v>
      </c>
      <c r="F8" s="40" t="s">
        <v>4</v>
      </c>
      <c r="G8" s="12"/>
      <c r="H8" s="9" t="s">
        <v>5</v>
      </c>
      <c r="I8" s="7" t="s">
        <v>19</v>
      </c>
      <c r="J8" s="8" t="s">
        <v>6</v>
      </c>
      <c r="K8" s="40" t="s">
        <v>4</v>
      </c>
      <c r="L8" s="12"/>
      <c r="M8" s="9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1" t="s">
        <v>18</v>
      </c>
      <c r="E9" s="55" t="s">
        <v>26</v>
      </c>
      <c r="F9" s="41" t="s">
        <v>24</v>
      </c>
      <c r="G9" s="15" t="s">
        <v>3</v>
      </c>
      <c r="H9" s="16" t="s">
        <v>18</v>
      </c>
      <c r="I9" s="17" t="s">
        <v>18</v>
      </c>
      <c r="J9" s="55" t="s">
        <v>26</v>
      </c>
      <c r="K9" s="41" t="s">
        <v>24</v>
      </c>
      <c r="L9" s="14" t="s">
        <v>20</v>
      </c>
      <c r="M9" s="13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1"/>
      <c r="E10" s="31" t="s">
        <v>33</v>
      </c>
      <c r="F10" s="42">
        <v>40544</v>
      </c>
      <c r="G10" s="20"/>
      <c r="H10" s="22"/>
      <c r="I10" s="23"/>
      <c r="J10" s="31" t="s">
        <v>33</v>
      </c>
      <c r="K10" s="42">
        <f>F10</f>
        <v>40544</v>
      </c>
      <c r="L10" s="18"/>
      <c r="M10" s="19"/>
      <c r="N10" s="22"/>
      <c r="O10" s="31" t="s">
        <v>33</v>
      </c>
      <c r="P10" s="42">
        <f>F10</f>
        <v>40544</v>
      </c>
    </row>
    <row r="11" spans="2:16" ht="12.75">
      <c r="B11" s="8" t="s">
        <v>7</v>
      </c>
      <c r="C11" s="10">
        <v>1</v>
      </c>
      <c r="D11" s="24">
        <v>694</v>
      </c>
      <c r="E11" s="25">
        <f>D11/D17</f>
        <v>0.02873111157110329</v>
      </c>
      <c r="F11" s="24">
        <f>D11+'gennaio '!$F$11</f>
        <v>694</v>
      </c>
      <c r="G11" s="26" t="s">
        <v>7</v>
      </c>
      <c r="H11" s="10">
        <v>0</v>
      </c>
      <c r="I11" s="24">
        <v>0</v>
      </c>
      <c r="J11" s="25">
        <f>I11/I17</f>
        <v>0</v>
      </c>
      <c r="K11" s="24">
        <f>I11+'gennaio '!$K$11</f>
        <v>1650</v>
      </c>
      <c r="L11" s="39">
        <v>908</v>
      </c>
      <c r="M11" s="10">
        <v>0</v>
      </c>
      <c r="N11" s="53">
        <v>0</v>
      </c>
      <c r="O11" s="25">
        <f>P11/$P$17</f>
        <v>0</v>
      </c>
      <c r="P11" s="24">
        <f>N11+'gennaio '!$P$11</f>
        <v>0</v>
      </c>
    </row>
    <row r="12" spans="2:16" ht="12.75">
      <c r="B12" s="14" t="s">
        <v>14</v>
      </c>
      <c r="C12" s="28">
        <v>2</v>
      </c>
      <c r="D12" s="29">
        <v>1417</v>
      </c>
      <c r="E12" s="30">
        <f>D12/D17</f>
        <v>0.05866280273235355</v>
      </c>
      <c r="F12" s="29">
        <f>D12+'gennaio '!$F$12</f>
        <v>1417</v>
      </c>
      <c r="G12" s="15" t="s">
        <v>8</v>
      </c>
      <c r="H12" s="28">
        <v>1</v>
      </c>
      <c r="I12" s="29">
        <v>10500</v>
      </c>
      <c r="J12" s="30">
        <f>K12/$D$17</f>
        <v>0.43469261022562616</v>
      </c>
      <c r="K12" s="29">
        <f>I12+'gennaio '!$K$12</f>
        <v>10500</v>
      </c>
      <c r="L12" s="27">
        <v>198</v>
      </c>
      <c r="M12" s="28">
        <v>0</v>
      </c>
      <c r="N12" s="54">
        <v>0</v>
      </c>
      <c r="O12" s="30">
        <f>P12/$P$17</f>
        <v>0</v>
      </c>
      <c r="P12" s="29">
        <f>N12+'gennaio '!$P$12</f>
        <v>0</v>
      </c>
    </row>
    <row r="13" spans="2:16" ht="12.75">
      <c r="B13" s="14" t="s">
        <v>10</v>
      </c>
      <c r="C13" s="28">
        <v>4</v>
      </c>
      <c r="D13" s="29">
        <v>22044</v>
      </c>
      <c r="E13" s="30">
        <f>D13/D17</f>
        <v>0.9126060856965431</v>
      </c>
      <c r="F13" s="29">
        <f>D13+'gennaio '!$F$13</f>
        <v>24614</v>
      </c>
      <c r="G13" s="15" t="s">
        <v>9</v>
      </c>
      <c r="H13" s="28">
        <v>4</v>
      </c>
      <c r="I13" s="29">
        <v>2721</v>
      </c>
      <c r="J13" s="30">
        <f>I13/I17</f>
        <v>0.11264748499275512</v>
      </c>
      <c r="K13" s="29">
        <f>I13+'gennaio '!$K$13</f>
        <v>2721</v>
      </c>
      <c r="L13" s="14" t="s">
        <v>12</v>
      </c>
      <c r="M13" s="28">
        <v>7</v>
      </c>
      <c r="N13" s="54">
        <v>24155</v>
      </c>
      <c r="O13" s="30">
        <f>P13/$P$17</f>
        <v>1</v>
      </c>
      <c r="P13" s="29">
        <f>N13+'gennaio '!$P$13</f>
        <v>30908</v>
      </c>
    </row>
    <row r="14" spans="2:16" ht="12.75">
      <c r="B14" s="14" t="s">
        <v>16</v>
      </c>
      <c r="C14" s="28">
        <v>0</v>
      </c>
      <c r="D14" s="29">
        <v>0</v>
      </c>
      <c r="E14" s="30">
        <f>D14/D17</f>
        <v>0</v>
      </c>
      <c r="F14" s="29">
        <f>D14+'gennaio '!$F$14</f>
        <v>0</v>
      </c>
      <c r="G14" s="15" t="s">
        <v>11</v>
      </c>
      <c r="H14" s="29">
        <v>2</v>
      </c>
      <c r="I14" s="29">
        <v>10934</v>
      </c>
      <c r="J14" s="30">
        <f>I14/I17</f>
        <v>0.4526599047816187</v>
      </c>
      <c r="K14" s="29">
        <f>I14+'gennaio '!$K$14</f>
        <v>16037</v>
      </c>
      <c r="L14" s="28"/>
      <c r="M14" s="28"/>
      <c r="N14" s="54"/>
      <c r="O14" s="30"/>
      <c r="P14" s="29"/>
    </row>
    <row r="15" spans="2:16" ht="12.75">
      <c r="B15" s="14" t="s">
        <v>23</v>
      </c>
      <c r="C15" s="28">
        <v>0</v>
      </c>
      <c r="D15" s="29">
        <v>0</v>
      </c>
      <c r="E15" s="30">
        <f>D15/D17</f>
        <v>0</v>
      </c>
      <c r="F15" s="29">
        <f>D15+'gennaio '!F15</f>
        <v>4183</v>
      </c>
      <c r="G15" s="15"/>
      <c r="H15" s="29"/>
      <c r="I15" s="29"/>
      <c r="J15" s="30"/>
      <c r="K15" s="29"/>
      <c r="L15" s="28"/>
      <c r="M15" s="28"/>
      <c r="N15" s="54"/>
      <c r="O15" s="30"/>
      <c r="P15" s="29"/>
    </row>
    <row r="16" spans="2:16" ht="13.5" thickBot="1">
      <c r="B16" s="14" t="s">
        <v>32</v>
      </c>
      <c r="C16" s="28">
        <v>0</v>
      </c>
      <c r="D16" s="29">
        <v>0</v>
      </c>
      <c r="E16" s="30">
        <f>D16/D17</f>
        <v>0</v>
      </c>
      <c r="F16" s="29">
        <f>D16+'gennaio '!$F$16</f>
        <v>0</v>
      </c>
      <c r="G16" s="29"/>
      <c r="H16" s="29"/>
      <c r="I16" s="43"/>
      <c r="J16" s="30"/>
      <c r="K16" s="43"/>
      <c r="L16" s="28"/>
      <c r="M16" s="28"/>
      <c r="N16" s="54"/>
      <c r="O16" s="30"/>
      <c r="P16" s="29"/>
    </row>
    <row r="17" spans="2:16" ht="13.5" thickBot="1">
      <c r="B17" s="64" t="s">
        <v>4</v>
      </c>
      <c r="C17" s="64">
        <f>SUM(C11:C16)</f>
        <v>7</v>
      </c>
      <c r="D17" s="65">
        <f>SUM(D11:D16)</f>
        <v>24155</v>
      </c>
      <c r="E17" s="44">
        <f>SUM(E11:E16)</f>
        <v>1</v>
      </c>
      <c r="F17" s="66">
        <f>SUM(F11:F16)</f>
        <v>30908</v>
      </c>
      <c r="G17" s="64" t="s">
        <v>4</v>
      </c>
      <c r="H17" s="66">
        <f>SUM(H11:H16)</f>
        <v>7</v>
      </c>
      <c r="I17" s="65">
        <f>SUM(I11:I14)</f>
        <v>24155</v>
      </c>
      <c r="J17" s="44">
        <f>SUM(J11:J14)</f>
        <v>1</v>
      </c>
      <c r="K17" s="66">
        <f>SUM(K11:K14)</f>
        <v>30908</v>
      </c>
      <c r="L17" s="64" t="s">
        <v>4</v>
      </c>
      <c r="M17" s="64">
        <f>SUM(M11:M16)</f>
        <v>7</v>
      </c>
      <c r="N17" s="65">
        <f>SUM(N11:N13)</f>
        <v>24155</v>
      </c>
      <c r="O17" s="44">
        <f>SUM(O11:O13)</f>
        <v>1</v>
      </c>
      <c r="P17" s="66">
        <f>SUM(P11:P13)</f>
        <v>30908</v>
      </c>
    </row>
    <row r="18" spans="2:16" ht="12.75">
      <c r="B18" s="32"/>
      <c r="C18" s="32"/>
      <c r="D18" s="33"/>
      <c r="E18" s="34"/>
      <c r="F18" s="33"/>
      <c r="G18" s="33"/>
      <c r="H18" s="33"/>
      <c r="I18" s="33"/>
      <c r="J18" s="32"/>
      <c r="K18" s="33"/>
      <c r="L18" s="32"/>
      <c r="M18" s="32"/>
      <c r="N18" s="33"/>
      <c r="O18" s="32"/>
      <c r="P18" s="33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5"/>
      <c r="F20" s="35"/>
      <c r="G20" s="35"/>
      <c r="H20" s="35"/>
      <c r="I20" s="35"/>
      <c r="K20" s="35"/>
      <c r="N20" s="35"/>
      <c r="P20" s="35"/>
    </row>
    <row r="21" spans="4:16" ht="12.75">
      <c r="D21" s="36"/>
      <c r="E21" s="37"/>
      <c r="F21" s="36"/>
      <c r="G21" s="36"/>
      <c r="H21" s="36"/>
      <c r="I21" s="36"/>
      <c r="J21" s="37"/>
      <c r="K21" s="36"/>
      <c r="L21" s="37"/>
      <c r="M21" s="37"/>
      <c r="N21" s="36"/>
      <c r="O21" s="37"/>
      <c r="P21" s="36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5"/>
      <c r="F30" s="35"/>
      <c r="G30" s="35"/>
      <c r="H30" s="35"/>
      <c r="I30" s="35"/>
      <c r="K30" s="35"/>
      <c r="N30" s="35"/>
      <c r="P30" s="35"/>
    </row>
    <row r="31" spans="4:16" ht="12.75">
      <c r="D31" s="38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  <row r="35" spans="4:16" ht="12.75">
      <c r="D35" s="35"/>
      <c r="F35" s="35"/>
      <c r="G35" s="35"/>
      <c r="H35" s="35"/>
      <c r="I35" s="35"/>
      <c r="K35" s="35"/>
      <c r="N35" s="35"/>
      <c r="P35" s="35"/>
    </row>
    <row r="37" spans="2:5" ht="12.75">
      <c r="B37" s="102"/>
      <c r="C37" s="102"/>
      <c r="E37" s="61"/>
    </row>
    <row r="38" spans="2:5" ht="12.75">
      <c r="B38" s="102"/>
      <c r="C38" s="102"/>
      <c r="E38" s="61"/>
    </row>
    <row r="39" spans="2:5" ht="12.75">
      <c r="B39" s="102"/>
      <c r="C39" s="102"/>
      <c r="D39" s="102"/>
      <c r="E39" s="61"/>
    </row>
    <row r="40" ht="12.75">
      <c r="E40" s="69"/>
    </row>
  </sheetData>
  <mergeCells count="8">
    <mergeCell ref="A1:S1"/>
    <mergeCell ref="A2:S2"/>
    <mergeCell ref="A3:S3"/>
    <mergeCell ref="A4:S4"/>
    <mergeCell ref="A5:S5"/>
    <mergeCell ref="L7:P7"/>
    <mergeCell ref="B7:F7"/>
    <mergeCell ref="G7:K7"/>
  </mergeCells>
  <printOptions/>
  <pageMargins left="0" right="0" top="0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A3" sqref="A3:S3"/>
    </sheetView>
  </sheetViews>
  <sheetFormatPr defaultColWidth="9.140625" defaultRowHeight="12.75"/>
  <cols>
    <col min="1" max="3" width="9.140625" style="6" customWidth="1"/>
    <col min="4" max="4" width="8.8515625" style="6" customWidth="1"/>
    <col min="5" max="16384" width="9.140625" style="6" customWidth="1"/>
  </cols>
  <sheetData>
    <row r="1" spans="1:19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.75">
      <c r="A4" s="110" t="s">
        <v>38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2.7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ht="13.5" thickBot="1"/>
    <row r="7" spans="2:16" ht="13.5" thickBot="1">
      <c r="B7" s="111" t="s">
        <v>1</v>
      </c>
      <c r="C7" s="104"/>
      <c r="D7" s="104"/>
      <c r="E7" s="104"/>
      <c r="F7" s="105"/>
      <c r="G7" s="103" t="s">
        <v>2</v>
      </c>
      <c r="H7" s="104"/>
      <c r="I7" s="104"/>
      <c r="J7" s="104"/>
      <c r="K7" s="105"/>
      <c r="L7" s="112" t="s">
        <v>13</v>
      </c>
      <c r="M7" s="107"/>
      <c r="N7" s="107"/>
      <c r="O7" s="107"/>
      <c r="P7" s="108"/>
    </row>
    <row r="8" spans="2:16" ht="12.75">
      <c r="B8" s="12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>
        <v>39448</v>
      </c>
      <c r="E10" s="31" t="s">
        <v>33</v>
      </c>
      <c r="F10" s="42">
        <v>40544</v>
      </c>
      <c r="G10" s="20"/>
      <c r="H10" s="20"/>
      <c r="I10" s="20"/>
      <c r="J10" s="31" t="s">
        <v>33</v>
      </c>
      <c r="K10" s="42">
        <f>F10</f>
        <v>40544</v>
      </c>
      <c r="L10" s="18"/>
      <c r="M10" s="18"/>
      <c r="N10" s="22"/>
      <c r="O10" s="31" t="s">
        <v>33</v>
      </c>
      <c r="P10" s="42">
        <f>F10</f>
        <v>40544</v>
      </c>
    </row>
    <row r="11" spans="2:16" ht="12.75">
      <c r="B11" s="8" t="s">
        <v>7</v>
      </c>
      <c r="C11" s="10">
        <v>1</v>
      </c>
      <c r="D11" s="24">
        <v>620</v>
      </c>
      <c r="E11" s="25">
        <f>D11/D17</f>
        <v>0.056343147946201384</v>
      </c>
      <c r="F11" s="24">
        <f>D11+febbraio!$F$11</f>
        <v>1314</v>
      </c>
      <c r="G11" s="26" t="s">
        <v>7</v>
      </c>
      <c r="H11" s="10">
        <v>2</v>
      </c>
      <c r="I11" s="24">
        <v>6194</v>
      </c>
      <c r="J11" s="25">
        <f>K11/$D$17</f>
        <v>0.712831697564522</v>
      </c>
      <c r="K11" s="24">
        <f>I11+febbraio!$K$11</f>
        <v>7844</v>
      </c>
      <c r="L11" s="39">
        <v>908</v>
      </c>
      <c r="M11" s="10">
        <v>1</v>
      </c>
      <c r="N11" s="24">
        <v>5574</v>
      </c>
      <c r="O11" s="25">
        <f>N11/N17</f>
        <v>0.5065430752453653</v>
      </c>
      <c r="P11" s="24">
        <f>N11+febbraio!$P$11</f>
        <v>5574</v>
      </c>
    </row>
    <row r="12" spans="2:16" ht="12.75">
      <c r="B12" s="14" t="s">
        <v>14</v>
      </c>
      <c r="C12" s="28">
        <v>2</v>
      </c>
      <c r="D12" s="29">
        <v>2010</v>
      </c>
      <c r="E12" s="30">
        <f>D12/D17</f>
        <v>0.1826608505997819</v>
      </c>
      <c r="F12" s="29">
        <f>D12+febbraio!$F$12</f>
        <v>3427</v>
      </c>
      <c r="G12" s="15" t="s">
        <v>8</v>
      </c>
      <c r="H12" s="28">
        <v>0</v>
      </c>
      <c r="I12" s="29">
        <v>0</v>
      </c>
      <c r="J12" s="30">
        <f>K12/$D$17</f>
        <v>0.9541984732824428</v>
      </c>
      <c r="K12" s="29">
        <f>I12+febbraio!$K$12</f>
        <v>10500</v>
      </c>
      <c r="L12" s="27">
        <v>198</v>
      </c>
      <c r="M12" s="28">
        <v>0</v>
      </c>
      <c r="N12" s="29">
        <v>0</v>
      </c>
      <c r="O12" s="30">
        <f>N12/N17</f>
        <v>0</v>
      </c>
      <c r="P12" s="29">
        <f>N12+febbraio!$P$12</f>
        <v>0</v>
      </c>
    </row>
    <row r="13" spans="2:16" ht="12.75">
      <c r="B13" s="14" t="s">
        <v>10</v>
      </c>
      <c r="C13" s="28">
        <v>4</v>
      </c>
      <c r="D13" s="29">
        <v>8374</v>
      </c>
      <c r="E13" s="30">
        <f>D13/D17</f>
        <v>0.7609960014540167</v>
      </c>
      <c r="F13" s="29">
        <f>D13+febbraio!$F$13</f>
        <v>32988</v>
      </c>
      <c r="G13" s="15" t="s">
        <v>9</v>
      </c>
      <c r="H13" s="28">
        <v>3</v>
      </c>
      <c r="I13" s="29">
        <v>3150</v>
      </c>
      <c r="J13" s="30">
        <f>K13/$D$17</f>
        <v>0.5335332606324973</v>
      </c>
      <c r="K13" s="29">
        <f>I13+febbraio!$K$13</f>
        <v>5871</v>
      </c>
      <c r="L13" s="14" t="s">
        <v>12</v>
      </c>
      <c r="M13" s="28">
        <v>6</v>
      </c>
      <c r="N13" s="29">
        <v>5430</v>
      </c>
      <c r="O13" s="30">
        <f>N13/N17</f>
        <v>0.49345692475463465</v>
      </c>
      <c r="P13" s="29">
        <f>N13+febbraio!$P$13</f>
        <v>36338</v>
      </c>
    </row>
    <row r="14" spans="2:16" ht="12.75">
      <c r="B14" s="14" t="s">
        <v>16</v>
      </c>
      <c r="C14" s="28">
        <v>0</v>
      </c>
      <c r="D14" s="29">
        <v>0</v>
      </c>
      <c r="E14" s="30">
        <f>D14/D17</f>
        <v>0</v>
      </c>
      <c r="F14" s="29">
        <f>D14+febbraio!$F$14</f>
        <v>0</v>
      </c>
      <c r="G14" s="15" t="s">
        <v>11</v>
      </c>
      <c r="H14" s="29">
        <v>2</v>
      </c>
      <c r="I14" s="29">
        <v>1660</v>
      </c>
      <c r="J14" s="30">
        <f>K14/$D$17</f>
        <v>1.6082333696837514</v>
      </c>
      <c r="K14" s="29">
        <f>I14+febbraio!$K$14</f>
        <v>17697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0</v>
      </c>
      <c r="D15" s="29">
        <v>0</v>
      </c>
      <c r="E15" s="30">
        <f>D15/D17</f>
        <v>0</v>
      </c>
      <c r="F15" s="29">
        <f>D15+febbraio!F15</f>
        <v>4183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3.5" thickBot="1">
      <c r="B16" s="14" t="s">
        <v>32</v>
      </c>
      <c r="C16" s="28">
        <v>0</v>
      </c>
      <c r="D16" s="29">
        <v>0</v>
      </c>
      <c r="E16" s="30">
        <f>D16/D17</f>
        <v>0</v>
      </c>
      <c r="F16" s="29">
        <f>D16+febbraio!$F$16</f>
        <v>0</v>
      </c>
      <c r="G16" s="29"/>
      <c r="H16" s="29"/>
      <c r="I16" s="43"/>
      <c r="J16" s="30"/>
      <c r="K16" s="43"/>
      <c r="L16" s="28"/>
      <c r="M16" s="28"/>
      <c r="N16" s="29"/>
      <c r="O16" s="30"/>
      <c r="P16" s="29"/>
    </row>
    <row r="17" spans="2:16" ht="13.5" thickBot="1">
      <c r="B17" s="64" t="s">
        <v>4</v>
      </c>
      <c r="C17" s="64">
        <f>SUM(C11:C16)</f>
        <v>7</v>
      </c>
      <c r="D17" s="65">
        <f>SUM(D11:D16)</f>
        <v>11004</v>
      </c>
      <c r="E17" s="44">
        <f>SUM(E11:E16)</f>
        <v>1</v>
      </c>
      <c r="F17" s="66">
        <f>SUM(F11:F16)</f>
        <v>41912</v>
      </c>
      <c r="G17" s="64" t="s">
        <v>4</v>
      </c>
      <c r="H17" s="66">
        <f>SUM(H11:H16)</f>
        <v>7</v>
      </c>
      <c r="I17" s="65">
        <f>SUM(I11:I14)</f>
        <v>11004</v>
      </c>
      <c r="J17" s="44">
        <f>SUM(J11:J14)</f>
        <v>3.8087968011632136</v>
      </c>
      <c r="K17" s="66">
        <f>SUM(K11:K14)</f>
        <v>41912</v>
      </c>
      <c r="L17" s="64" t="s">
        <v>4</v>
      </c>
      <c r="M17" s="64">
        <f>SUM(M11:M16)</f>
        <v>7</v>
      </c>
      <c r="N17" s="65">
        <f>SUM(N11:N13)</f>
        <v>11004</v>
      </c>
      <c r="O17" s="44">
        <f>SUM(O11:O13)</f>
        <v>1</v>
      </c>
      <c r="P17" s="66">
        <f>SUM(P11:P13)</f>
        <v>41912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  <row r="40" spans="4:6" ht="12.75">
      <c r="D40" s="62"/>
      <c r="E40" s="62"/>
      <c r="F40" s="62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ignoredErrors>
    <ignoredError sqref="D1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A3" sqref="A3:S3"/>
    </sheetView>
  </sheetViews>
  <sheetFormatPr defaultColWidth="9.140625" defaultRowHeight="12.75"/>
  <cols>
    <col min="1" max="1" width="8.28125" style="6" customWidth="1"/>
    <col min="2" max="2" width="8.00390625" style="6" customWidth="1"/>
    <col min="3" max="3" width="8.57421875" style="6" bestFit="1" customWidth="1"/>
    <col min="4" max="4" width="12.7109375" style="6" bestFit="1" customWidth="1"/>
    <col min="5" max="5" width="9.140625" style="6" customWidth="1"/>
    <col min="6" max="6" width="9.28125" style="6" customWidth="1"/>
    <col min="7" max="7" width="7.00390625" style="6" customWidth="1"/>
    <col min="8" max="8" width="8.28125" style="6" customWidth="1"/>
    <col min="9" max="12" width="9.140625" style="6" customWidth="1"/>
    <col min="13" max="13" width="8.57421875" style="6" customWidth="1"/>
    <col min="14" max="14" width="8.7109375" style="6" customWidth="1"/>
    <col min="15" max="15" width="7.8515625" style="6" customWidth="1"/>
    <col min="16" max="16" width="8.421875" style="6" customWidth="1"/>
    <col min="17" max="17" width="9.140625" style="6" customWidth="1"/>
    <col min="18" max="18" width="8.28125" style="6" customWidth="1"/>
    <col min="19" max="19" width="7.28125" style="6" customWidth="1"/>
    <col min="20" max="16384" width="9.140625" style="6" customWidth="1"/>
  </cols>
  <sheetData>
    <row r="1" spans="1:19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.75">
      <c r="A4" s="110" t="s">
        <v>39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2.7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ht="13.5" thickBot="1"/>
    <row r="7" spans="2:16" ht="13.5" thickBot="1">
      <c r="B7" s="111" t="s">
        <v>1</v>
      </c>
      <c r="C7" s="104"/>
      <c r="D7" s="104"/>
      <c r="E7" s="104"/>
      <c r="F7" s="105"/>
      <c r="G7" s="103" t="s">
        <v>2</v>
      </c>
      <c r="H7" s="104"/>
      <c r="I7" s="104"/>
      <c r="J7" s="104"/>
      <c r="K7" s="105"/>
      <c r="L7" s="112" t="s">
        <v>13</v>
      </c>
      <c r="M7" s="107"/>
      <c r="N7" s="107"/>
      <c r="O7" s="107"/>
      <c r="P7" s="108"/>
    </row>
    <row r="8" spans="2:16" ht="12.75">
      <c r="B8" s="12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5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2">
        <v>40544</v>
      </c>
      <c r="G10" s="20"/>
      <c r="H10" s="20"/>
      <c r="I10" s="20"/>
      <c r="J10" s="31" t="s">
        <v>33</v>
      </c>
      <c r="K10" s="42">
        <f>F10</f>
        <v>40544</v>
      </c>
      <c r="L10" s="18"/>
      <c r="M10" s="18"/>
      <c r="N10" s="22"/>
      <c r="O10" s="31" t="s">
        <v>33</v>
      </c>
      <c r="P10" s="42">
        <f>F10</f>
        <v>40544</v>
      </c>
    </row>
    <row r="11" spans="2:16" ht="12.75">
      <c r="B11" s="8" t="s">
        <v>7</v>
      </c>
      <c r="C11" s="10">
        <v>0</v>
      </c>
      <c r="D11" s="24">
        <v>0</v>
      </c>
      <c r="E11" s="25">
        <f>D11/D17</f>
        <v>0</v>
      </c>
      <c r="F11" s="24">
        <f>D11+marzo!$F$11</f>
        <v>1314</v>
      </c>
      <c r="G11" s="26" t="s">
        <v>7</v>
      </c>
      <c r="H11" s="10">
        <v>0</v>
      </c>
      <c r="I11" s="24">
        <v>0</v>
      </c>
      <c r="J11" s="25">
        <f>I11/I17</f>
        <v>0</v>
      </c>
      <c r="K11" s="24">
        <f>I11+marzo!$K$11</f>
        <v>7844</v>
      </c>
      <c r="L11" s="39">
        <v>908</v>
      </c>
      <c r="M11" s="10">
        <v>1</v>
      </c>
      <c r="N11" s="24">
        <v>1950</v>
      </c>
      <c r="O11" s="25">
        <f>N11/N17</f>
        <v>0.1950390078015603</v>
      </c>
      <c r="P11" s="24">
        <f>N11+marzo!P11</f>
        <v>7524</v>
      </c>
    </row>
    <row r="12" spans="2:16" ht="12.75">
      <c r="B12" s="14" t="s">
        <v>14</v>
      </c>
      <c r="C12" s="28">
        <v>1</v>
      </c>
      <c r="D12" s="29">
        <v>873</v>
      </c>
      <c r="E12" s="30">
        <f>D12/D17</f>
        <v>0.08731746349269855</v>
      </c>
      <c r="F12" s="29">
        <f>D12+marzo!$F$12</f>
        <v>4300</v>
      </c>
      <c r="G12" s="15" t="s">
        <v>8</v>
      </c>
      <c r="H12" s="28">
        <v>1</v>
      </c>
      <c r="I12" s="29">
        <v>1950</v>
      </c>
      <c r="J12" s="30">
        <f>I12/I17</f>
        <v>0.1950390078015603</v>
      </c>
      <c r="K12" s="29">
        <f>I12+marzo!$K$12</f>
        <v>12450</v>
      </c>
      <c r="L12" s="27">
        <v>198</v>
      </c>
      <c r="M12" s="28">
        <v>0</v>
      </c>
      <c r="N12" s="29">
        <v>0</v>
      </c>
      <c r="O12" s="30">
        <f>N12/N17</f>
        <v>0</v>
      </c>
      <c r="P12" s="29">
        <f>N12+marzo!P12</f>
        <v>0</v>
      </c>
    </row>
    <row r="13" spans="2:16" ht="12.75">
      <c r="B13" s="14" t="s">
        <v>10</v>
      </c>
      <c r="C13" s="28">
        <v>1</v>
      </c>
      <c r="D13" s="29">
        <v>2450</v>
      </c>
      <c r="E13" s="30">
        <f>D13/D17</f>
        <v>0.2450490098019604</v>
      </c>
      <c r="F13" s="29">
        <f>D13+marzo!$F$13</f>
        <v>35438</v>
      </c>
      <c r="G13" s="15" t="s">
        <v>9</v>
      </c>
      <c r="H13" s="28">
        <v>4</v>
      </c>
      <c r="I13" s="29">
        <f>5598+2450</f>
        <v>8048</v>
      </c>
      <c r="J13" s="30">
        <f>I13/I17</f>
        <v>0.8049609921984396</v>
      </c>
      <c r="K13" s="29">
        <f>I13+marzo!$K$13</f>
        <v>13919</v>
      </c>
      <c r="L13" s="14" t="s">
        <v>12</v>
      </c>
      <c r="M13" s="28">
        <v>4</v>
      </c>
      <c r="N13" s="29">
        <f>5598+2450</f>
        <v>8048</v>
      </c>
      <c r="O13" s="30">
        <f>N13/N13</f>
        <v>1</v>
      </c>
      <c r="P13" s="29">
        <f>N13+marzo!P13</f>
        <v>44386</v>
      </c>
    </row>
    <row r="14" spans="2:16" ht="12.75">
      <c r="B14" s="14" t="s">
        <v>16</v>
      </c>
      <c r="C14" s="28">
        <v>2</v>
      </c>
      <c r="D14" s="29">
        <v>4200</v>
      </c>
      <c r="E14" s="30">
        <f>D14/D17</f>
        <v>0.42008401680336066</v>
      </c>
      <c r="F14" s="29">
        <f>D14+marzo!$F$14</f>
        <v>4200</v>
      </c>
      <c r="G14" s="15" t="s">
        <v>11</v>
      </c>
      <c r="H14" s="29">
        <v>0</v>
      </c>
      <c r="I14" s="29">
        <v>0</v>
      </c>
      <c r="J14" s="30">
        <f>I14/I17</f>
        <v>0</v>
      </c>
      <c r="K14" s="29">
        <f>I14+marzo!$K$14</f>
        <v>17697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1</v>
      </c>
      <c r="D15" s="29">
        <v>2475</v>
      </c>
      <c r="E15" s="30">
        <f>D15/D17</f>
        <v>0.2475495099019804</v>
      </c>
      <c r="F15" s="29">
        <f>D15+marzo!F15</f>
        <v>6658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3.5" thickBot="1">
      <c r="B16" s="14" t="s">
        <v>32</v>
      </c>
      <c r="C16" s="28">
        <v>0</v>
      </c>
      <c r="D16" s="29">
        <v>0</v>
      </c>
      <c r="E16" s="30">
        <f>D16/D17</f>
        <v>0</v>
      </c>
      <c r="F16" s="29">
        <f>D16+marzo!$F$16</f>
        <v>0</v>
      </c>
      <c r="G16" s="29"/>
      <c r="H16" s="29"/>
      <c r="I16" s="43"/>
      <c r="J16" s="30"/>
      <c r="K16" s="43"/>
      <c r="L16" s="28"/>
      <c r="M16" s="28"/>
      <c r="N16" s="29"/>
      <c r="O16" s="30"/>
      <c r="P16" s="29"/>
    </row>
    <row r="17" spans="2:16" ht="13.5" thickBot="1">
      <c r="B17" s="64" t="s">
        <v>4</v>
      </c>
      <c r="C17" s="64">
        <f>SUM(C11:C16)</f>
        <v>5</v>
      </c>
      <c r="D17" s="65">
        <f>SUM(D11:D16)</f>
        <v>9998</v>
      </c>
      <c r="E17" s="44">
        <f>SUM(E11:E16)</f>
        <v>1</v>
      </c>
      <c r="F17" s="66">
        <f>SUM(F11:F16)</f>
        <v>51910</v>
      </c>
      <c r="G17" s="64" t="s">
        <v>4</v>
      </c>
      <c r="H17" s="66">
        <f>SUM(H11:H14)</f>
        <v>5</v>
      </c>
      <c r="I17" s="65">
        <f>SUM(I11:I14)</f>
        <v>9998</v>
      </c>
      <c r="J17" s="44">
        <f>SUM(J11:J14)</f>
        <v>1</v>
      </c>
      <c r="K17" s="66">
        <f>SUM(K11:K14)</f>
        <v>51910</v>
      </c>
      <c r="L17" s="64" t="s">
        <v>4</v>
      </c>
      <c r="M17" s="64">
        <f>SUM(M11:M16)</f>
        <v>5</v>
      </c>
      <c r="N17" s="65">
        <f>SUM(N11:N13)</f>
        <v>9998</v>
      </c>
      <c r="O17" s="44">
        <f>SUM(O11:O13)</f>
        <v>1.1950390078015602</v>
      </c>
      <c r="P17" s="66">
        <f>SUM(P11:P13)</f>
        <v>51910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  <row r="35" spans="2:4" ht="12.75">
      <c r="B35" s="102"/>
      <c r="C35" s="102"/>
      <c r="D35" s="61"/>
    </row>
    <row r="36" spans="2:7" ht="12.75">
      <c r="B36" s="102"/>
      <c r="C36" s="102"/>
      <c r="D36" s="61"/>
      <c r="G36" s="61"/>
    </row>
    <row r="37" spans="2:4" ht="12.75">
      <c r="B37" s="102"/>
      <c r="C37" s="102"/>
      <c r="D37" s="61" t="s">
        <v>35</v>
      </c>
    </row>
    <row r="38" spans="2:4" ht="12.75">
      <c r="B38" s="102"/>
      <c r="C38" s="102"/>
      <c r="D38" s="61"/>
    </row>
    <row r="39" spans="2:4" ht="12.75">
      <c r="B39" s="102"/>
      <c r="C39" s="102"/>
      <c r="D39" s="61"/>
    </row>
    <row r="40" spans="2:4" ht="12.75">
      <c r="B40" s="102"/>
      <c r="C40" s="102"/>
      <c r="D40" s="61"/>
    </row>
    <row r="41" spans="2:4" ht="12.75">
      <c r="B41" s="102"/>
      <c r="C41" s="102"/>
      <c r="D41" s="61"/>
    </row>
    <row r="42" spans="2:4" ht="12.75">
      <c r="B42" s="102"/>
      <c r="C42" s="102"/>
      <c r="D42" s="61"/>
    </row>
    <row r="43" spans="2:4" ht="12.75">
      <c r="B43" s="102"/>
      <c r="C43" s="102"/>
      <c r="D43" s="61"/>
    </row>
    <row r="44" spans="2:4" ht="12.75">
      <c r="B44" s="102"/>
      <c r="C44" s="102"/>
      <c r="D44" s="61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3" sqref="A3:S3"/>
    </sheetView>
  </sheetViews>
  <sheetFormatPr defaultColWidth="9.140625" defaultRowHeight="12.75"/>
  <cols>
    <col min="1" max="1" width="11.421875" style="6" customWidth="1"/>
    <col min="2" max="2" width="5.28125" style="6" bestFit="1" customWidth="1"/>
    <col min="3" max="3" width="8.57421875" style="6" bestFit="1" customWidth="1"/>
    <col min="4" max="4" width="9.140625" style="6" customWidth="1"/>
    <col min="5" max="5" width="10.7109375" style="6" customWidth="1"/>
    <col min="6" max="6" width="8.7109375" style="6" bestFit="1" customWidth="1"/>
    <col min="7" max="7" width="7.8515625" style="6" customWidth="1"/>
    <col min="8" max="8" width="8.57421875" style="6" bestFit="1" customWidth="1"/>
    <col min="9" max="9" width="9.140625" style="6" customWidth="1"/>
    <col min="10" max="10" width="7.7109375" style="6" customWidth="1"/>
    <col min="11" max="11" width="8.7109375" style="6" bestFit="1" customWidth="1"/>
    <col min="12" max="12" width="7.00390625" style="6" bestFit="1" customWidth="1"/>
    <col min="13" max="13" width="8.57421875" style="6" bestFit="1" customWidth="1"/>
    <col min="14" max="14" width="8.57421875" style="6" customWidth="1"/>
    <col min="15" max="15" width="7.421875" style="6" bestFit="1" customWidth="1"/>
    <col min="16" max="16" width="8.7109375" style="6" bestFit="1" customWidth="1"/>
    <col min="17" max="17" width="4.140625" style="6" customWidth="1"/>
    <col min="18" max="16384" width="9.140625" style="6" customWidth="1"/>
  </cols>
  <sheetData>
    <row r="1" spans="1:19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.75">
      <c r="A4" s="110" t="s">
        <v>40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2.7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ht="13.5" thickBot="1"/>
    <row r="7" spans="2:16" ht="13.5" thickBot="1">
      <c r="B7" s="111" t="s">
        <v>1</v>
      </c>
      <c r="C7" s="104"/>
      <c r="D7" s="104"/>
      <c r="E7" s="104"/>
      <c r="F7" s="105"/>
      <c r="G7" s="103" t="s">
        <v>2</v>
      </c>
      <c r="H7" s="104"/>
      <c r="I7" s="104"/>
      <c r="J7" s="104"/>
      <c r="K7" s="105"/>
      <c r="L7" s="112" t="s">
        <v>13</v>
      </c>
      <c r="M7" s="107"/>
      <c r="N7" s="107"/>
      <c r="O7" s="107"/>
      <c r="P7" s="108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21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40544</v>
      </c>
      <c r="G10" s="20"/>
      <c r="H10" s="20"/>
      <c r="I10" s="20"/>
      <c r="J10" s="31" t="s">
        <v>33</v>
      </c>
      <c r="K10" s="49">
        <f>F10</f>
        <v>40544</v>
      </c>
      <c r="L10" s="18"/>
      <c r="M10" s="18"/>
      <c r="N10" s="22"/>
      <c r="O10" s="31" t="s">
        <v>33</v>
      </c>
      <c r="P10" s="49">
        <f>F10</f>
        <v>40544</v>
      </c>
    </row>
    <row r="11" spans="2:16" ht="12.75">
      <c r="B11" s="8" t="s">
        <v>7</v>
      </c>
      <c r="C11" s="45">
        <v>0</v>
      </c>
      <c r="D11" s="24">
        <v>0</v>
      </c>
      <c r="E11" s="73">
        <f>D11/D17</f>
        <v>0</v>
      </c>
      <c r="F11" s="24">
        <f>D11+aprile!F11</f>
        <v>1314</v>
      </c>
      <c r="G11" s="76" t="s">
        <v>7</v>
      </c>
      <c r="H11" s="45">
        <v>1</v>
      </c>
      <c r="I11" s="24">
        <v>3000</v>
      </c>
      <c r="J11" s="47">
        <f>I11/I17</f>
        <v>0.40611885745228105</v>
      </c>
      <c r="K11" s="24">
        <f>I11+aprile!K11</f>
        <v>10844</v>
      </c>
      <c r="L11" s="39">
        <v>908</v>
      </c>
      <c r="M11" s="45">
        <v>0</v>
      </c>
      <c r="N11" s="24">
        <v>0</v>
      </c>
      <c r="O11" s="47">
        <f>N11/N17</f>
        <v>0</v>
      </c>
      <c r="P11" s="24">
        <f>N11+aprile!P11</f>
        <v>7524</v>
      </c>
    </row>
    <row r="12" spans="2:16" ht="12.75">
      <c r="B12" s="14" t="s">
        <v>14</v>
      </c>
      <c r="C12" s="46">
        <v>1</v>
      </c>
      <c r="D12" s="29">
        <v>2992</v>
      </c>
      <c r="E12" s="74">
        <f>D12/D17</f>
        <v>0.4050358738324083</v>
      </c>
      <c r="F12" s="29">
        <f>D12+aprile!F12</f>
        <v>7292</v>
      </c>
      <c r="G12" s="16" t="s">
        <v>8</v>
      </c>
      <c r="H12" s="46">
        <v>0</v>
      </c>
      <c r="I12" s="29">
        <v>0</v>
      </c>
      <c r="J12" s="48">
        <f>I12/I17</f>
        <v>0</v>
      </c>
      <c r="K12" s="29">
        <f>I12+aprile!K12</f>
        <v>12450</v>
      </c>
      <c r="L12" s="27">
        <v>198</v>
      </c>
      <c r="M12" s="46">
        <v>0</v>
      </c>
      <c r="N12" s="29">
        <v>0</v>
      </c>
      <c r="O12" s="48">
        <f>N12/N17</f>
        <v>0</v>
      </c>
      <c r="P12" s="29">
        <f>N12+aprile!P12</f>
        <v>0</v>
      </c>
    </row>
    <row r="13" spans="2:16" ht="12.75">
      <c r="B13" s="14" t="s">
        <v>10</v>
      </c>
      <c r="C13" s="46">
        <v>2</v>
      </c>
      <c r="D13" s="29">
        <v>3480</v>
      </c>
      <c r="E13" s="74">
        <f>D13/D17</f>
        <v>0.471097874644646</v>
      </c>
      <c r="F13" s="29">
        <f>D13+aprile!F13</f>
        <v>38918</v>
      </c>
      <c r="G13" s="16" t="s">
        <v>9</v>
      </c>
      <c r="H13" s="46">
        <v>3</v>
      </c>
      <c r="I13" s="29">
        <v>4387</v>
      </c>
      <c r="J13" s="48">
        <f>I13/I17</f>
        <v>0.593881142547719</v>
      </c>
      <c r="K13" s="29">
        <f>I13+aprile!K13</f>
        <v>18306</v>
      </c>
      <c r="L13" s="14" t="s">
        <v>12</v>
      </c>
      <c r="M13" s="46">
        <v>4</v>
      </c>
      <c r="N13" s="29">
        <v>7387</v>
      </c>
      <c r="O13" s="48">
        <f>N13/N17</f>
        <v>1</v>
      </c>
      <c r="P13" s="29">
        <f>N13+aprile!P13</f>
        <v>51773</v>
      </c>
    </row>
    <row r="14" spans="2:16" ht="12.75">
      <c r="B14" s="14" t="s">
        <v>16</v>
      </c>
      <c r="C14" s="46">
        <v>0</v>
      </c>
      <c r="D14" s="29">
        <v>0</v>
      </c>
      <c r="E14" s="74">
        <f>D14/D17</f>
        <v>0</v>
      </c>
      <c r="F14" s="29">
        <f>D14+aprile!F14</f>
        <v>4200</v>
      </c>
      <c r="G14" s="16" t="s">
        <v>11</v>
      </c>
      <c r="H14" s="52">
        <v>0</v>
      </c>
      <c r="I14" s="29">
        <v>0</v>
      </c>
      <c r="J14" s="48">
        <f>I14/I17</f>
        <v>0</v>
      </c>
      <c r="K14" s="29">
        <f>I14+aprile!K14</f>
        <v>17697</v>
      </c>
      <c r="L14" s="28"/>
      <c r="M14" s="46"/>
      <c r="N14" s="29"/>
      <c r="O14" s="48"/>
      <c r="P14" s="29"/>
    </row>
    <row r="15" spans="2:16" ht="12.75">
      <c r="B15" s="14" t="s">
        <v>23</v>
      </c>
      <c r="C15" s="46">
        <v>1</v>
      </c>
      <c r="D15" s="29">
        <v>915</v>
      </c>
      <c r="E15" s="74">
        <f>D15/D17</f>
        <v>0.12386625152294571</v>
      </c>
      <c r="F15" s="29">
        <f>D15+aprile!F15</f>
        <v>7573</v>
      </c>
      <c r="G15" s="16"/>
      <c r="H15" s="52"/>
      <c r="I15" s="29"/>
      <c r="J15" s="48"/>
      <c r="K15" s="29"/>
      <c r="L15" s="28"/>
      <c r="M15" s="46"/>
      <c r="N15" s="29"/>
      <c r="O15" s="48"/>
      <c r="P15" s="29"/>
    </row>
    <row r="16" spans="2:16" ht="13.5" thickBot="1">
      <c r="B16" s="14" t="s">
        <v>32</v>
      </c>
      <c r="C16" s="46">
        <v>0</v>
      </c>
      <c r="D16" s="29">
        <v>0</v>
      </c>
      <c r="E16" s="74">
        <f>D16/D17</f>
        <v>0</v>
      </c>
      <c r="F16" s="20">
        <f>D16+aprile!F16</f>
        <v>0</v>
      </c>
      <c r="G16" s="54"/>
      <c r="H16" s="52"/>
      <c r="I16" s="43"/>
      <c r="J16" s="48"/>
      <c r="K16" s="29"/>
      <c r="L16" s="28"/>
      <c r="M16" s="46"/>
      <c r="N16" s="29"/>
      <c r="O16" s="48"/>
      <c r="P16" s="29"/>
    </row>
    <row r="17" spans="2:16" ht="13.5" thickBot="1">
      <c r="B17" s="64" t="s">
        <v>4</v>
      </c>
      <c r="C17" s="64">
        <f>SUM(C11:C16)</f>
        <v>4</v>
      </c>
      <c r="D17" s="65">
        <f>SUM(D11:D16)</f>
        <v>7387</v>
      </c>
      <c r="E17" s="44">
        <f>SUM(E11:E16)</f>
        <v>1</v>
      </c>
      <c r="F17" s="75">
        <f>SUM(F11:F16)</f>
        <v>59297</v>
      </c>
      <c r="G17" s="64" t="s">
        <v>4</v>
      </c>
      <c r="H17" s="66">
        <f>SUM(H11:H14)</f>
        <v>4</v>
      </c>
      <c r="I17" s="65">
        <f>SUM(I11:I14)</f>
        <v>7387</v>
      </c>
      <c r="J17" s="44">
        <f>SUM(J11:J14)</f>
        <v>1</v>
      </c>
      <c r="K17" s="66">
        <f>SUM(K11:K14)</f>
        <v>59297</v>
      </c>
      <c r="L17" s="64" t="s">
        <v>4</v>
      </c>
      <c r="M17" s="64">
        <f>SUM(M11:M16)</f>
        <v>4</v>
      </c>
      <c r="N17" s="65">
        <f>SUM(N11:N14)</f>
        <v>7387</v>
      </c>
      <c r="O17" s="44">
        <f>SUM(O11:O13)</f>
        <v>1</v>
      </c>
      <c r="P17" s="66">
        <f>SUM(P11:P13)</f>
        <v>59297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</sheetData>
  <mergeCells count="8">
    <mergeCell ref="A1:S1"/>
    <mergeCell ref="A2:S2"/>
    <mergeCell ref="A3:S3"/>
    <mergeCell ref="A4:S4"/>
    <mergeCell ref="A5:S5"/>
    <mergeCell ref="B7:F7"/>
    <mergeCell ref="G7:K7"/>
    <mergeCell ref="L7:P7"/>
  </mergeCells>
  <printOptions/>
  <pageMargins left="0.75" right="0.2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3" sqref="A3:S3"/>
    </sheetView>
  </sheetViews>
  <sheetFormatPr defaultColWidth="9.140625" defaultRowHeight="12.75"/>
  <cols>
    <col min="1" max="1" width="8.57421875" style="6" customWidth="1"/>
    <col min="2" max="2" width="9.140625" style="6" customWidth="1"/>
    <col min="3" max="3" width="11.140625" style="6" customWidth="1"/>
    <col min="4" max="4" width="8.7109375" style="6" bestFit="1" customWidth="1"/>
    <col min="5" max="5" width="12.421875" style="6" customWidth="1"/>
    <col min="6" max="6" width="9.00390625" style="6" customWidth="1"/>
    <col min="7" max="7" width="6.140625" style="6" customWidth="1"/>
    <col min="8" max="11" width="9.140625" style="6" customWidth="1"/>
    <col min="12" max="12" width="8.421875" style="6" customWidth="1"/>
    <col min="13" max="16" width="9.140625" style="6" customWidth="1"/>
    <col min="17" max="17" width="4.57421875" style="6" customWidth="1"/>
    <col min="18" max="16384" width="9.140625" style="6" customWidth="1"/>
  </cols>
  <sheetData>
    <row r="1" spans="1:19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.75">
      <c r="A4" s="110" t="s">
        <v>41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2.7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ht="13.5" thickBot="1"/>
    <row r="7" spans="2:16" ht="13.5" thickBot="1">
      <c r="B7" s="111" t="s">
        <v>1</v>
      </c>
      <c r="C7" s="104"/>
      <c r="D7" s="104"/>
      <c r="E7" s="104"/>
      <c r="F7" s="105"/>
      <c r="G7" s="103" t="s">
        <v>2</v>
      </c>
      <c r="H7" s="104"/>
      <c r="I7" s="104"/>
      <c r="J7" s="104"/>
      <c r="K7" s="105"/>
      <c r="L7" s="112" t="s">
        <v>13</v>
      </c>
      <c r="M7" s="107"/>
      <c r="N7" s="107"/>
      <c r="O7" s="107"/>
      <c r="P7" s="108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2">
        <v>40544</v>
      </c>
      <c r="G10" s="20"/>
      <c r="H10" s="20"/>
      <c r="I10" s="20"/>
      <c r="J10" s="31" t="s">
        <v>33</v>
      </c>
      <c r="K10" s="42">
        <f>F10</f>
        <v>40544</v>
      </c>
      <c r="L10" s="18"/>
      <c r="M10" s="18"/>
      <c r="N10" s="22"/>
      <c r="O10" s="31" t="s">
        <v>33</v>
      </c>
      <c r="P10" s="42">
        <f>F10</f>
        <v>40544</v>
      </c>
    </row>
    <row r="11" spans="2:16" ht="12.75">
      <c r="B11" s="8" t="s">
        <v>7</v>
      </c>
      <c r="C11" s="10">
        <v>0</v>
      </c>
      <c r="D11" s="24">
        <v>0</v>
      </c>
      <c r="E11" s="68">
        <f>D11/D17</f>
        <v>0</v>
      </c>
      <c r="F11" s="24">
        <f>D11+maggio!$F$11</f>
        <v>1314</v>
      </c>
      <c r="G11" s="26" t="s">
        <v>7</v>
      </c>
      <c r="H11" s="10">
        <v>0</v>
      </c>
      <c r="I11" s="24">
        <v>0</v>
      </c>
      <c r="J11" s="25">
        <f>I11/I17</f>
        <v>0</v>
      </c>
      <c r="K11" s="24">
        <f>I11+maggio!$K$11</f>
        <v>10844</v>
      </c>
      <c r="L11" s="39">
        <v>908</v>
      </c>
      <c r="M11" s="10">
        <v>1</v>
      </c>
      <c r="N11" s="24">
        <v>3575</v>
      </c>
      <c r="O11" s="25">
        <f>N11/N17</f>
        <v>0.33921624442546733</v>
      </c>
      <c r="P11" s="24">
        <f>N11+maggio!$P$11</f>
        <v>11099</v>
      </c>
    </row>
    <row r="12" spans="2:16" ht="12.75">
      <c r="B12" s="14" t="s">
        <v>14</v>
      </c>
      <c r="C12" s="28">
        <v>4</v>
      </c>
      <c r="D12" s="29">
        <v>6855</v>
      </c>
      <c r="E12" s="67">
        <f>D12/D17</f>
        <v>0.65044121833191</v>
      </c>
      <c r="F12" s="29">
        <f>D12+maggio!$F$12</f>
        <v>14147</v>
      </c>
      <c r="G12" s="15" t="s">
        <v>8</v>
      </c>
      <c r="H12" s="28">
        <v>2</v>
      </c>
      <c r="I12" s="29">
        <v>4769</v>
      </c>
      <c r="J12" s="30">
        <f>I12/I17</f>
        <v>0.4525097257804346</v>
      </c>
      <c r="K12" s="29">
        <f>I12+maggio!$K$12</f>
        <v>17219</v>
      </c>
      <c r="L12" s="27">
        <v>198</v>
      </c>
      <c r="M12" s="28">
        <v>0</v>
      </c>
      <c r="N12" s="29">
        <v>0</v>
      </c>
      <c r="O12" s="30">
        <f>N12/N17</f>
        <v>0</v>
      </c>
      <c r="P12" s="29">
        <f>N12+maggio!$P$12</f>
        <v>0</v>
      </c>
    </row>
    <row r="13" spans="2:16" ht="12.75">
      <c r="B13" s="14" t="s">
        <v>10</v>
      </c>
      <c r="C13" s="28">
        <v>4</v>
      </c>
      <c r="D13" s="29">
        <v>3684</v>
      </c>
      <c r="E13" s="67">
        <f>D13/D17</f>
        <v>0.34955878166808996</v>
      </c>
      <c r="F13" s="29">
        <f>D13+maggio!$F$13</f>
        <v>42602</v>
      </c>
      <c r="G13" s="15" t="s">
        <v>9</v>
      </c>
      <c r="H13" s="28">
        <v>4</v>
      </c>
      <c r="I13" s="29">
        <v>4280</v>
      </c>
      <c r="J13" s="30">
        <f>I13/I17</f>
        <v>0.40611063668279723</v>
      </c>
      <c r="K13" s="29">
        <f>I13+maggio!$K$13</f>
        <v>22586</v>
      </c>
      <c r="L13" s="14" t="s">
        <v>12</v>
      </c>
      <c r="M13" s="28">
        <v>7</v>
      </c>
      <c r="N13" s="29">
        <v>6964</v>
      </c>
      <c r="O13" s="30">
        <f>N13/N17</f>
        <v>0.6607837555745327</v>
      </c>
      <c r="P13" s="29">
        <f>N13+maggio!$P$13</f>
        <v>58737</v>
      </c>
    </row>
    <row r="14" spans="2:16" ht="12.75">
      <c r="B14" s="14" t="s">
        <v>16</v>
      </c>
      <c r="C14" s="28">
        <v>0</v>
      </c>
      <c r="D14" s="29">
        <v>0</v>
      </c>
      <c r="E14" s="67">
        <f>D14/D17</f>
        <v>0</v>
      </c>
      <c r="F14" s="29">
        <f>D14+maggio!$F$14</f>
        <v>4200</v>
      </c>
      <c r="G14" s="15" t="s">
        <v>11</v>
      </c>
      <c r="H14" s="29">
        <v>2</v>
      </c>
      <c r="I14" s="29">
        <v>1490</v>
      </c>
      <c r="J14" s="30">
        <f>I14/I17</f>
        <v>0.1413796375367682</v>
      </c>
      <c r="K14" s="29">
        <f>I14+maggio!$K$14</f>
        <v>19187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0</v>
      </c>
      <c r="D15" s="29">
        <v>0</v>
      </c>
      <c r="E15" s="67">
        <f>D15/D17</f>
        <v>0</v>
      </c>
      <c r="F15" s="29">
        <f>D15+maggio!F15</f>
        <v>7573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3.5" thickBot="1">
      <c r="B16" s="14" t="s">
        <v>32</v>
      </c>
      <c r="C16" s="28">
        <v>0</v>
      </c>
      <c r="D16" s="29">
        <v>0</v>
      </c>
      <c r="E16" s="67">
        <f>D16/D17</f>
        <v>0</v>
      </c>
      <c r="F16" s="29">
        <f>D16+maggio!$F$16</f>
        <v>0</v>
      </c>
      <c r="G16" s="29"/>
      <c r="H16" s="29"/>
      <c r="I16" s="43"/>
      <c r="J16" s="30"/>
      <c r="K16" s="43"/>
      <c r="L16" s="28"/>
      <c r="M16" s="28"/>
      <c r="N16" s="29"/>
      <c r="O16" s="30"/>
      <c r="P16" s="29"/>
    </row>
    <row r="17" spans="2:16" ht="13.5" thickBot="1">
      <c r="B17" s="64" t="s">
        <v>4</v>
      </c>
      <c r="C17" s="64">
        <f>SUM(C11:C16)</f>
        <v>8</v>
      </c>
      <c r="D17" s="65">
        <f>SUM(D11:D16)</f>
        <v>10539</v>
      </c>
      <c r="E17" s="63">
        <f>SUM(E11:E16)</f>
        <v>1</v>
      </c>
      <c r="F17" s="66">
        <f>SUM(F11:F16)</f>
        <v>69836</v>
      </c>
      <c r="G17" s="64" t="s">
        <v>4</v>
      </c>
      <c r="H17" s="66">
        <f>SUM(H11:H14)</f>
        <v>8</v>
      </c>
      <c r="I17" s="65">
        <f>SUM(I11:I14)</f>
        <v>10539</v>
      </c>
      <c r="J17" s="44">
        <f>SUM(J11:J14)</f>
        <v>1</v>
      </c>
      <c r="K17" s="66">
        <f>SUM(K11:K14)</f>
        <v>69836</v>
      </c>
      <c r="L17" s="64" t="s">
        <v>4</v>
      </c>
      <c r="M17" s="64">
        <f>SUM(M11:M16)</f>
        <v>8</v>
      </c>
      <c r="N17" s="65">
        <f>SUM(N11:N13)</f>
        <v>10539</v>
      </c>
      <c r="O17" s="44">
        <f>SUM(O11:O13)</f>
        <v>1</v>
      </c>
      <c r="P17" s="66">
        <f>SUM(P11:P13)</f>
        <v>69836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  <row r="36" spans="5:7" ht="12.75">
      <c r="E36" s="61"/>
      <c r="F36" s="61"/>
      <c r="G36" s="61"/>
    </row>
    <row r="38" spans="5:9" ht="12.75">
      <c r="E38" s="61"/>
      <c r="I38" s="6" t="s">
        <v>35</v>
      </c>
    </row>
    <row r="39" ht="12.75">
      <c r="E39" s="61"/>
    </row>
    <row r="40" ht="12.75">
      <c r="E40" s="61"/>
    </row>
    <row r="41" ht="12.75">
      <c r="E41" s="61"/>
    </row>
    <row r="42" ht="12.75">
      <c r="E42" s="61"/>
    </row>
    <row r="43" spans="2:5" ht="12.75">
      <c r="B43" s="102"/>
      <c r="C43" s="102"/>
      <c r="E43" s="69"/>
    </row>
    <row r="44" ht="12.75">
      <c r="E44" s="69"/>
    </row>
    <row r="45" ht="12.75">
      <c r="E45" s="69"/>
    </row>
  </sheetData>
  <mergeCells count="8">
    <mergeCell ref="A5:S5"/>
    <mergeCell ref="L7:P7"/>
    <mergeCell ref="B7:F7"/>
    <mergeCell ref="G7:K7"/>
    <mergeCell ref="A1:S1"/>
    <mergeCell ref="A2:S2"/>
    <mergeCell ref="A3:S3"/>
    <mergeCell ref="A4:S4"/>
  </mergeCells>
  <printOptions/>
  <pageMargins left="0.19" right="0.18" top="1" bottom="1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A3" sqref="A3:S3"/>
    </sheetView>
  </sheetViews>
  <sheetFormatPr defaultColWidth="9.140625" defaultRowHeight="12.75"/>
  <cols>
    <col min="1" max="1" width="11.57421875" style="6" customWidth="1"/>
    <col min="2" max="2" width="6.421875" style="6" bestFit="1" customWidth="1"/>
    <col min="3" max="3" width="8.57421875" style="6" bestFit="1" customWidth="1"/>
    <col min="4" max="4" width="12.7109375" style="6" bestFit="1" customWidth="1"/>
    <col min="5" max="5" width="8.8515625" style="6" customWidth="1"/>
    <col min="6" max="6" width="10.00390625" style="6" customWidth="1"/>
    <col min="7" max="7" width="6.421875" style="6" bestFit="1" customWidth="1"/>
    <col min="8" max="8" width="8.57421875" style="6" bestFit="1" customWidth="1"/>
    <col min="9" max="9" width="8.7109375" style="6" bestFit="1" customWidth="1"/>
    <col min="10" max="10" width="7.421875" style="6" bestFit="1" customWidth="1"/>
    <col min="11" max="11" width="8.7109375" style="6" bestFit="1" customWidth="1"/>
    <col min="12" max="12" width="7.00390625" style="6" bestFit="1" customWidth="1"/>
    <col min="13" max="13" width="8.57421875" style="6" bestFit="1" customWidth="1"/>
    <col min="14" max="14" width="8.7109375" style="6" bestFit="1" customWidth="1"/>
    <col min="15" max="15" width="7.421875" style="6" bestFit="1" customWidth="1"/>
    <col min="16" max="16" width="8.7109375" style="6" bestFit="1" customWidth="1"/>
    <col min="17" max="16384" width="9.140625" style="6" customWidth="1"/>
  </cols>
  <sheetData>
    <row r="1" spans="1:19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.75">
      <c r="A4" s="110" t="s">
        <v>42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2.7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ht="13.5" thickBot="1"/>
    <row r="7" spans="2:16" ht="13.5" thickBot="1">
      <c r="B7" s="111" t="s">
        <v>1</v>
      </c>
      <c r="C7" s="104"/>
      <c r="D7" s="104"/>
      <c r="E7" s="104"/>
      <c r="F7" s="105"/>
      <c r="G7" s="103" t="s">
        <v>2</v>
      </c>
      <c r="H7" s="104"/>
      <c r="I7" s="104"/>
      <c r="J7" s="104"/>
      <c r="K7" s="105"/>
      <c r="L7" s="112" t="s">
        <v>13</v>
      </c>
      <c r="M7" s="107"/>
      <c r="N7" s="107"/>
      <c r="O7" s="107"/>
      <c r="P7" s="108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2">
        <v>40544</v>
      </c>
      <c r="G10" s="20"/>
      <c r="H10" s="20"/>
      <c r="I10" s="20"/>
      <c r="J10" s="31" t="s">
        <v>33</v>
      </c>
      <c r="K10" s="42">
        <f>F10</f>
        <v>40544</v>
      </c>
      <c r="L10" s="18"/>
      <c r="M10" s="18"/>
      <c r="N10" s="22"/>
      <c r="O10" s="31" t="s">
        <v>33</v>
      </c>
      <c r="P10" s="42">
        <f>F10</f>
        <v>40544</v>
      </c>
    </row>
    <row r="11" spans="2:16" ht="12.75">
      <c r="B11" s="8" t="s">
        <v>7</v>
      </c>
      <c r="C11" s="10">
        <v>0</v>
      </c>
      <c r="D11" s="24">
        <v>0</v>
      </c>
      <c r="E11" s="25">
        <f>D11/D17</f>
        <v>0</v>
      </c>
      <c r="F11" s="24">
        <f>D11+'maggio 2'!$F$11</f>
        <v>1314</v>
      </c>
      <c r="G11" s="26" t="s">
        <v>7</v>
      </c>
      <c r="H11" s="10">
        <v>0</v>
      </c>
      <c r="I11" s="24">
        <v>0</v>
      </c>
      <c r="J11" s="25">
        <f>I11/I17</f>
        <v>0</v>
      </c>
      <c r="K11" s="24">
        <f>I11+'maggio 2'!$K$11</f>
        <v>10844</v>
      </c>
      <c r="L11" s="39">
        <v>908</v>
      </c>
      <c r="M11" s="10">
        <v>0</v>
      </c>
      <c r="N11" s="24">
        <v>0</v>
      </c>
      <c r="O11" s="25">
        <f>N11/N17</f>
        <v>0</v>
      </c>
      <c r="P11" s="24">
        <f>N11+'maggio 2'!$P$11</f>
        <v>11099</v>
      </c>
    </row>
    <row r="12" spans="2:16" ht="12.75">
      <c r="B12" s="14" t="s">
        <v>14</v>
      </c>
      <c r="C12" s="28">
        <v>0</v>
      </c>
      <c r="D12" s="29">
        <v>0</v>
      </c>
      <c r="E12" s="30">
        <f>D12/D17</f>
        <v>0</v>
      </c>
      <c r="F12" s="29">
        <f>D12+'maggio 2'!$F$12</f>
        <v>14147</v>
      </c>
      <c r="G12" s="15" t="s">
        <v>8</v>
      </c>
      <c r="H12" s="28">
        <v>2</v>
      </c>
      <c r="I12" s="29">
        <v>7544</v>
      </c>
      <c r="J12" s="30">
        <f>I12/I17</f>
        <v>0.6830858384643245</v>
      </c>
      <c r="K12" s="29">
        <f>I12+'maggio 2'!$K$12</f>
        <v>24763</v>
      </c>
      <c r="L12" s="27">
        <v>198</v>
      </c>
      <c r="M12" s="28">
        <v>0</v>
      </c>
      <c r="N12" s="29">
        <v>0</v>
      </c>
      <c r="O12" s="30">
        <f>N12/N17</f>
        <v>0</v>
      </c>
      <c r="P12" s="29">
        <f>N12+'maggio 2'!$P$12</f>
        <v>0</v>
      </c>
    </row>
    <row r="13" spans="2:16" ht="12.75">
      <c r="B13" s="14" t="s">
        <v>10</v>
      </c>
      <c r="C13" s="28">
        <v>2</v>
      </c>
      <c r="D13" s="29">
        <v>3500</v>
      </c>
      <c r="E13" s="30">
        <f>D13/D17</f>
        <v>0.3169141615356755</v>
      </c>
      <c r="F13" s="29">
        <f>D13+'maggio 2'!$F$13</f>
        <v>46102</v>
      </c>
      <c r="G13" s="15" t="s">
        <v>9</v>
      </c>
      <c r="H13" s="28">
        <v>1</v>
      </c>
      <c r="I13" s="29">
        <v>700</v>
      </c>
      <c r="J13" s="30">
        <f>I13/I17</f>
        <v>0.0633828323071351</v>
      </c>
      <c r="K13" s="29">
        <f>I13+'maggio 2'!$K$13</f>
        <v>23286</v>
      </c>
      <c r="L13" s="14" t="s">
        <v>12</v>
      </c>
      <c r="M13" s="28">
        <v>4</v>
      </c>
      <c r="N13" s="29">
        <v>11044</v>
      </c>
      <c r="O13" s="30">
        <f>N13/N17</f>
        <v>1</v>
      </c>
      <c r="P13" s="29">
        <f>N13+'maggio 2'!$P$13</f>
        <v>69781</v>
      </c>
    </row>
    <row r="14" spans="2:16" ht="12.75">
      <c r="B14" s="14" t="s">
        <v>16</v>
      </c>
      <c r="C14" s="28">
        <v>0</v>
      </c>
      <c r="D14" s="29">
        <v>0</v>
      </c>
      <c r="E14" s="30">
        <f>D14/D17</f>
        <v>0</v>
      </c>
      <c r="F14" s="29">
        <f>D14+'maggio 2'!$F$14</f>
        <v>4200</v>
      </c>
      <c r="G14" s="15" t="s">
        <v>11</v>
      </c>
      <c r="H14" s="29">
        <v>1</v>
      </c>
      <c r="I14" s="29">
        <v>2800</v>
      </c>
      <c r="J14" s="30">
        <f>I14/I17</f>
        <v>0.2535313292285404</v>
      </c>
      <c r="K14" s="29">
        <f>I14+'maggio 2'!$K$14</f>
        <v>21987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2</v>
      </c>
      <c r="D15" s="29">
        <v>7544</v>
      </c>
      <c r="E15" s="30">
        <f>D15/D17</f>
        <v>0.6830858384643245</v>
      </c>
      <c r="F15" s="29">
        <f>D15+'maggio 2'!F15</f>
        <v>15117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3.5" thickBot="1">
      <c r="B16" s="14" t="s">
        <v>32</v>
      </c>
      <c r="C16" s="28">
        <v>0</v>
      </c>
      <c r="D16" s="29">
        <v>0</v>
      </c>
      <c r="E16" s="30">
        <f>D16/D17</f>
        <v>0</v>
      </c>
      <c r="F16" s="29">
        <f>D16+'maggio 2'!$F$16</f>
        <v>0</v>
      </c>
      <c r="G16" s="29"/>
      <c r="H16" s="29"/>
      <c r="I16" s="43"/>
      <c r="J16" s="30"/>
      <c r="K16" s="43"/>
      <c r="L16" s="28"/>
      <c r="M16" s="28"/>
      <c r="N16" s="29"/>
      <c r="O16" s="30"/>
      <c r="P16" s="29"/>
    </row>
    <row r="17" spans="2:16" ht="13.5" thickBot="1">
      <c r="B17" s="64" t="s">
        <v>4</v>
      </c>
      <c r="C17" s="64">
        <f>SUM(C11:C16)</f>
        <v>4</v>
      </c>
      <c r="D17" s="65">
        <f>SUM(D11:D16)</f>
        <v>11044</v>
      </c>
      <c r="E17" s="44">
        <f>SUM(E11:E16)</f>
        <v>1</v>
      </c>
      <c r="F17" s="66">
        <f>SUM(F11:F16)</f>
        <v>80880</v>
      </c>
      <c r="G17" s="64" t="s">
        <v>4</v>
      </c>
      <c r="H17" s="66">
        <f>SUM(H11:H14)</f>
        <v>4</v>
      </c>
      <c r="I17" s="65">
        <f>SUM(I11:I14)</f>
        <v>11044</v>
      </c>
      <c r="J17" s="44">
        <f>SUM(J11:J14)</f>
        <v>1</v>
      </c>
      <c r="K17" s="66">
        <f>SUM(K11:K14)</f>
        <v>80880</v>
      </c>
      <c r="L17" s="64" t="s">
        <v>4</v>
      </c>
      <c r="M17" s="64">
        <f>SUM(M11:M16)</f>
        <v>4</v>
      </c>
      <c r="N17" s="65">
        <f>SUM(N11:N13)</f>
        <v>11044</v>
      </c>
      <c r="O17" s="44">
        <f>SUM(O11:O13)</f>
        <v>1</v>
      </c>
      <c r="P17" s="66">
        <f>SUM(P11:P13)</f>
        <v>80880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  <row r="36" ht="12.75">
      <c r="D36" s="61"/>
    </row>
    <row r="38" ht="12.75">
      <c r="D38" s="61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19" right="0.18" top="1" bottom="1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3" sqref="A3:S3"/>
    </sheetView>
  </sheetViews>
  <sheetFormatPr defaultColWidth="9.140625" defaultRowHeight="12.75"/>
  <cols>
    <col min="1" max="3" width="9.140625" style="6" customWidth="1"/>
    <col min="4" max="4" width="8.7109375" style="6" bestFit="1" customWidth="1"/>
    <col min="5" max="16384" width="9.140625" style="6" customWidth="1"/>
  </cols>
  <sheetData>
    <row r="1" spans="1:19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.75">
      <c r="A4" s="110" t="s">
        <v>43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2.7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ht="13.5" thickBot="1"/>
    <row r="7" spans="2:16" ht="13.5" thickBot="1">
      <c r="B7" s="111" t="s">
        <v>1</v>
      </c>
      <c r="C7" s="104"/>
      <c r="D7" s="104"/>
      <c r="E7" s="104"/>
      <c r="F7" s="105"/>
      <c r="G7" s="103" t="s">
        <v>2</v>
      </c>
      <c r="H7" s="104"/>
      <c r="I7" s="104"/>
      <c r="J7" s="104"/>
      <c r="K7" s="105"/>
      <c r="L7" s="112" t="s">
        <v>13</v>
      </c>
      <c r="M7" s="107"/>
      <c r="N7" s="107"/>
      <c r="O7" s="107"/>
      <c r="P7" s="108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40544</v>
      </c>
      <c r="G10" s="20"/>
      <c r="H10" s="20"/>
      <c r="I10" s="20"/>
      <c r="J10" s="31" t="s">
        <v>33</v>
      </c>
      <c r="K10" s="42">
        <f>F10</f>
        <v>40544</v>
      </c>
      <c r="L10" s="18"/>
      <c r="M10" s="18"/>
      <c r="N10" s="22"/>
      <c r="O10" s="31" t="s">
        <v>33</v>
      </c>
      <c r="P10" s="42">
        <f>F10</f>
        <v>40544</v>
      </c>
    </row>
    <row r="11" spans="2:16" ht="12.75">
      <c r="B11" s="8" t="s">
        <v>7</v>
      </c>
      <c r="C11" s="45">
        <v>1</v>
      </c>
      <c r="D11" s="24">
        <v>732</v>
      </c>
      <c r="E11" s="47">
        <f>D11/D17</f>
        <v>0.08368583514347776</v>
      </c>
      <c r="F11" s="24">
        <f>D11+giugno!F11</f>
        <v>2046</v>
      </c>
      <c r="G11" s="26" t="s">
        <v>7</v>
      </c>
      <c r="H11" s="10">
        <v>1</v>
      </c>
      <c r="I11" s="24">
        <v>732</v>
      </c>
      <c r="J11" s="25">
        <f>I11/I17</f>
        <v>0.08368583514347776</v>
      </c>
      <c r="K11" s="24">
        <f>I11+giugno!$K$11</f>
        <v>11576</v>
      </c>
      <c r="L11" s="39">
        <v>908</v>
      </c>
      <c r="M11" s="10">
        <v>1</v>
      </c>
      <c r="N11" s="24">
        <v>760</v>
      </c>
      <c r="O11" s="25">
        <f>N11/N17</f>
        <v>0.08688693266262719</v>
      </c>
      <c r="P11" s="24">
        <f>N11+giugno!$P$11</f>
        <v>11859</v>
      </c>
    </row>
    <row r="12" spans="2:16" ht="12.75">
      <c r="B12" s="14" t="s">
        <v>14</v>
      </c>
      <c r="C12" s="46">
        <v>1</v>
      </c>
      <c r="D12" s="29">
        <v>760</v>
      </c>
      <c r="E12" s="48">
        <f>D12/D17</f>
        <v>0.08688693266262719</v>
      </c>
      <c r="F12" s="29">
        <f>D12+giugno!F12</f>
        <v>14907</v>
      </c>
      <c r="G12" s="15" t="s">
        <v>8</v>
      </c>
      <c r="H12" s="28">
        <v>3</v>
      </c>
      <c r="I12" s="29">
        <v>3650</v>
      </c>
      <c r="J12" s="30">
        <f>I12/I17</f>
        <v>0.4172859266034069</v>
      </c>
      <c r="K12" s="29">
        <f>I12+giugno!$K$12</f>
        <v>28413</v>
      </c>
      <c r="L12" s="27">
        <v>198</v>
      </c>
      <c r="M12" s="28">
        <v>0</v>
      </c>
      <c r="N12" s="29">
        <v>0</v>
      </c>
      <c r="O12" s="30">
        <f>N12/N17</f>
        <v>0</v>
      </c>
      <c r="P12" s="29">
        <f>N12+giugno!$P$12</f>
        <v>0</v>
      </c>
    </row>
    <row r="13" spans="2:16" ht="12.75">
      <c r="B13" s="14" t="s">
        <v>10</v>
      </c>
      <c r="C13" s="46">
        <v>2</v>
      </c>
      <c r="D13" s="29">
        <v>2790</v>
      </c>
      <c r="E13" s="48">
        <f>D13/D17</f>
        <v>0.31896650280096034</v>
      </c>
      <c r="F13" s="29">
        <f>D13+giugno!F13</f>
        <v>48892</v>
      </c>
      <c r="G13" s="15" t="s">
        <v>9</v>
      </c>
      <c r="H13" s="28">
        <v>2</v>
      </c>
      <c r="I13" s="29">
        <v>3425</v>
      </c>
      <c r="J13" s="30">
        <f>I13/I17</f>
        <v>0.39156282153881333</v>
      </c>
      <c r="K13" s="29">
        <f>I13+giugno!$K$13</f>
        <v>26711</v>
      </c>
      <c r="L13" s="14" t="s">
        <v>12</v>
      </c>
      <c r="M13" s="28">
        <v>7</v>
      </c>
      <c r="N13" s="29">
        <v>7987</v>
      </c>
      <c r="O13" s="30">
        <f>N13/N17</f>
        <v>0.9131130673373729</v>
      </c>
      <c r="P13" s="29">
        <f>N13+giugno!$P$13</f>
        <v>77768</v>
      </c>
    </row>
    <row r="14" spans="2:16" ht="12.75">
      <c r="B14" s="14" t="s">
        <v>16</v>
      </c>
      <c r="C14" s="46">
        <v>0</v>
      </c>
      <c r="D14" s="29">
        <v>0</v>
      </c>
      <c r="E14" s="48">
        <f>D14/D17</f>
        <v>0</v>
      </c>
      <c r="F14" s="29">
        <f>D14+giugno!F14</f>
        <v>4200</v>
      </c>
      <c r="G14" s="15" t="s">
        <v>11</v>
      </c>
      <c r="H14" s="29">
        <v>2</v>
      </c>
      <c r="I14" s="29">
        <v>940</v>
      </c>
      <c r="J14" s="30">
        <f>I14/I17</f>
        <v>0.10746541671430204</v>
      </c>
      <c r="K14" s="29">
        <f>I14+giugno!$K$14</f>
        <v>22927</v>
      </c>
      <c r="L14" s="28"/>
      <c r="M14" s="28"/>
      <c r="N14" s="29"/>
      <c r="O14" s="30"/>
      <c r="P14" s="29"/>
    </row>
    <row r="15" spans="2:16" ht="12.75">
      <c r="B15" s="14" t="s">
        <v>23</v>
      </c>
      <c r="C15" s="46">
        <v>3</v>
      </c>
      <c r="D15" s="29">
        <v>3040</v>
      </c>
      <c r="E15" s="48">
        <f>D15/D17</f>
        <v>0.34754773065050876</v>
      </c>
      <c r="F15" s="29">
        <f>D15+giugno!F15</f>
        <v>18157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3.5" thickBot="1">
      <c r="B16" s="14" t="s">
        <v>32</v>
      </c>
      <c r="C16" s="46">
        <v>1</v>
      </c>
      <c r="D16" s="29">
        <v>1425</v>
      </c>
      <c r="E16" s="48">
        <f>D16/D17</f>
        <v>0.16291299874242599</v>
      </c>
      <c r="F16" s="29">
        <f>D16+giugno!F16</f>
        <v>1425</v>
      </c>
      <c r="G16" s="29"/>
      <c r="H16" s="29"/>
      <c r="I16" s="43"/>
      <c r="J16" s="30"/>
      <c r="K16" s="43"/>
      <c r="L16" s="28"/>
      <c r="M16" s="28"/>
      <c r="N16" s="29"/>
      <c r="O16" s="30"/>
      <c r="P16" s="29"/>
    </row>
    <row r="17" spans="2:16" ht="13.5" thickBot="1">
      <c r="B17" s="64" t="s">
        <v>4</v>
      </c>
      <c r="C17" s="64">
        <f>SUM(C11:C16)</f>
        <v>8</v>
      </c>
      <c r="D17" s="65">
        <f>SUM(D11:D16)</f>
        <v>8747</v>
      </c>
      <c r="E17" s="44">
        <f>SUM(E11:E16)</f>
        <v>1</v>
      </c>
      <c r="F17" s="66">
        <f>SUM(F11:F16)</f>
        <v>89627</v>
      </c>
      <c r="G17" s="64" t="s">
        <v>4</v>
      </c>
      <c r="H17" s="66">
        <f>SUM(H11:H14)</f>
        <v>8</v>
      </c>
      <c r="I17" s="65">
        <f>SUM(I11:I14)</f>
        <v>8747</v>
      </c>
      <c r="J17" s="44">
        <f>SUM(J11:J14)</f>
        <v>1</v>
      </c>
      <c r="K17" s="66">
        <f>SUM(K11:K14)</f>
        <v>89627</v>
      </c>
      <c r="L17" s="64" t="s">
        <v>4</v>
      </c>
      <c r="M17" s="64">
        <f>SUM(M11:M16)</f>
        <v>8</v>
      </c>
      <c r="N17" s="65">
        <f>SUM(N11:N13)</f>
        <v>8747</v>
      </c>
      <c r="O17" s="44">
        <f>SUM(O11:O13)</f>
        <v>1</v>
      </c>
      <c r="P17" s="66">
        <f>SUM(P11:P13)</f>
        <v>89627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3" sqref="A3:S3"/>
    </sheetView>
  </sheetViews>
  <sheetFormatPr defaultColWidth="9.140625" defaultRowHeight="12.75"/>
  <cols>
    <col min="1" max="3" width="9.140625" style="6" customWidth="1"/>
    <col min="4" max="4" width="8.7109375" style="6" bestFit="1" customWidth="1"/>
    <col min="5" max="16384" width="9.140625" style="6" customWidth="1"/>
  </cols>
  <sheetData>
    <row r="1" spans="1:19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.75">
      <c r="A4" s="110" t="s">
        <v>45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2.7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ht="13.5" thickBot="1"/>
    <row r="7" spans="2:16" ht="13.5" thickBot="1">
      <c r="B7" s="111" t="s">
        <v>1</v>
      </c>
      <c r="C7" s="104"/>
      <c r="D7" s="104"/>
      <c r="E7" s="104"/>
      <c r="F7" s="105"/>
      <c r="G7" s="103" t="s">
        <v>2</v>
      </c>
      <c r="H7" s="104"/>
      <c r="I7" s="104"/>
      <c r="J7" s="104"/>
      <c r="K7" s="105"/>
      <c r="L7" s="112" t="s">
        <v>13</v>
      </c>
      <c r="M7" s="107"/>
      <c r="N7" s="107"/>
      <c r="O7" s="107"/>
      <c r="P7" s="108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40544</v>
      </c>
      <c r="G10" s="20"/>
      <c r="H10" s="20"/>
      <c r="I10" s="20"/>
      <c r="J10" s="31" t="s">
        <v>33</v>
      </c>
      <c r="K10" s="49">
        <f>F10</f>
        <v>40544</v>
      </c>
      <c r="L10" s="18"/>
      <c r="M10" s="18"/>
      <c r="N10" s="22"/>
      <c r="O10" s="31" t="s">
        <v>33</v>
      </c>
      <c r="P10" s="42">
        <f>F10</f>
        <v>40544</v>
      </c>
    </row>
    <row r="11" spans="2:16" ht="12.75">
      <c r="B11" s="8" t="s">
        <v>7</v>
      </c>
      <c r="C11" s="45">
        <v>2</v>
      </c>
      <c r="D11" s="24">
        <v>4103</v>
      </c>
      <c r="E11" s="47">
        <f>D11/D17</f>
        <v>0.3075712143928036</v>
      </c>
      <c r="F11" s="24">
        <f>D11+luglio!F11</f>
        <v>6149</v>
      </c>
      <c r="G11" s="26" t="s">
        <v>7</v>
      </c>
      <c r="H11" s="10">
        <v>1</v>
      </c>
      <c r="I11" s="24">
        <v>3575</v>
      </c>
      <c r="J11" s="25">
        <f>I11/I17</f>
        <v>0.26799100449775115</v>
      </c>
      <c r="K11" s="24">
        <f>I11+luglio!K11</f>
        <v>15151</v>
      </c>
      <c r="L11" s="39">
        <v>908</v>
      </c>
      <c r="M11" s="10">
        <v>0</v>
      </c>
      <c r="N11" s="24">
        <v>0</v>
      </c>
      <c r="O11" s="25">
        <f>N11/N17</f>
        <v>0</v>
      </c>
      <c r="P11" s="24">
        <f>N11+luglio!P11</f>
        <v>11859</v>
      </c>
    </row>
    <row r="12" spans="2:16" ht="12.75">
      <c r="B12" s="14" t="s">
        <v>14</v>
      </c>
      <c r="C12" s="46">
        <v>0</v>
      </c>
      <c r="D12" s="29">
        <v>0</v>
      </c>
      <c r="E12" s="48">
        <f>D12/D17</f>
        <v>0</v>
      </c>
      <c r="F12" s="29">
        <f>D12+luglio!F12</f>
        <v>14907</v>
      </c>
      <c r="G12" s="15" t="s">
        <v>8</v>
      </c>
      <c r="H12" s="28">
        <v>1</v>
      </c>
      <c r="I12" s="29">
        <v>1357</v>
      </c>
      <c r="J12" s="30">
        <f>I12/I17</f>
        <v>0.10172413793103448</v>
      </c>
      <c r="K12" s="29">
        <f>I12+luglio!K12</f>
        <v>29770</v>
      </c>
      <c r="L12" s="27">
        <v>198</v>
      </c>
      <c r="M12" s="28">
        <v>0</v>
      </c>
      <c r="N12" s="29">
        <v>0</v>
      </c>
      <c r="O12" s="30">
        <f>N12/N17</f>
        <v>0</v>
      </c>
      <c r="P12" s="29">
        <f>N12+luglio!P12</f>
        <v>0</v>
      </c>
    </row>
    <row r="13" spans="2:16" ht="12.75">
      <c r="B13" s="14" t="s">
        <v>10</v>
      </c>
      <c r="C13" s="46">
        <v>5</v>
      </c>
      <c r="D13" s="29">
        <v>5470</v>
      </c>
      <c r="E13" s="48">
        <f>D13/D17</f>
        <v>0.41004497751124436</v>
      </c>
      <c r="F13" s="29">
        <f>D13+luglio!F13</f>
        <v>54362</v>
      </c>
      <c r="G13" s="15" t="s">
        <v>9</v>
      </c>
      <c r="H13" s="28">
        <v>6</v>
      </c>
      <c r="I13" s="29">
        <v>4388</v>
      </c>
      <c r="J13" s="30">
        <f>I13/I17</f>
        <v>0.32893553223388305</v>
      </c>
      <c r="K13" s="29">
        <f>I13+luglio!K13</f>
        <v>31099</v>
      </c>
      <c r="L13" s="14" t="s">
        <v>12</v>
      </c>
      <c r="M13" s="28">
        <v>11</v>
      </c>
      <c r="N13" s="29">
        <v>13340</v>
      </c>
      <c r="O13" s="30">
        <f>N13/N17</f>
        <v>1</v>
      </c>
      <c r="P13" s="29">
        <f>N13+luglio!P13</f>
        <v>91108</v>
      </c>
    </row>
    <row r="14" spans="2:16" ht="12.75">
      <c r="B14" s="14" t="s">
        <v>16</v>
      </c>
      <c r="C14" s="46">
        <v>0</v>
      </c>
      <c r="D14" s="29">
        <v>0</v>
      </c>
      <c r="E14" s="48">
        <f>D14/D17</f>
        <v>0</v>
      </c>
      <c r="F14" s="29">
        <f>D14+luglio!F14</f>
        <v>4200</v>
      </c>
      <c r="G14" s="15" t="s">
        <v>11</v>
      </c>
      <c r="H14" s="29">
        <v>3</v>
      </c>
      <c r="I14" s="29">
        <v>4020</v>
      </c>
      <c r="J14" s="30">
        <f>I14/I17</f>
        <v>0.30134932533733133</v>
      </c>
      <c r="K14" s="29">
        <f>I14+luglio!K14</f>
        <v>26947</v>
      </c>
      <c r="L14" s="28"/>
      <c r="M14" s="28"/>
      <c r="N14" s="29"/>
      <c r="O14" s="30"/>
      <c r="P14" s="29"/>
    </row>
    <row r="15" spans="2:16" ht="12.75">
      <c r="B15" s="14" t="s">
        <v>23</v>
      </c>
      <c r="C15" s="46">
        <v>4</v>
      </c>
      <c r="D15" s="29">
        <v>3767</v>
      </c>
      <c r="E15" s="48">
        <f>D15/D17</f>
        <v>0.28238380809595204</v>
      </c>
      <c r="F15" s="29">
        <f>D15+luglio!F15</f>
        <v>21924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3.5" thickBot="1">
      <c r="B16" s="14" t="s">
        <v>32</v>
      </c>
      <c r="C16" s="46">
        <v>0</v>
      </c>
      <c r="D16" s="29">
        <v>0</v>
      </c>
      <c r="E16" s="48">
        <f>D16/D17</f>
        <v>0</v>
      </c>
      <c r="F16" s="20">
        <f>D16+luglio!F16</f>
        <v>1425</v>
      </c>
      <c r="G16" s="29"/>
      <c r="H16" s="29"/>
      <c r="I16" s="43"/>
      <c r="J16" s="30"/>
      <c r="K16" s="20"/>
      <c r="L16" s="28"/>
      <c r="M16" s="28"/>
      <c r="N16" s="29"/>
      <c r="O16" s="30"/>
      <c r="P16" s="20"/>
    </row>
    <row r="17" spans="2:16" ht="13.5" thickBot="1">
      <c r="B17" s="64" t="s">
        <v>4</v>
      </c>
      <c r="C17" s="64">
        <f>SUM(C11:C16)</f>
        <v>11</v>
      </c>
      <c r="D17" s="65">
        <f>SUM(D11:D16)</f>
        <v>13340</v>
      </c>
      <c r="E17" s="44">
        <f>SUM(E11:E16)</f>
        <v>1</v>
      </c>
      <c r="F17" s="66">
        <f>SUM(F11:F16)</f>
        <v>102967</v>
      </c>
      <c r="G17" s="64" t="s">
        <v>4</v>
      </c>
      <c r="H17" s="66">
        <f>SUM(H11:H14)</f>
        <v>11</v>
      </c>
      <c r="I17" s="65">
        <f>SUM(I11:I14)</f>
        <v>13340</v>
      </c>
      <c r="J17" s="44">
        <f>SUM(J11:J14)</f>
        <v>1</v>
      </c>
      <c r="K17" s="75">
        <f>SUM(K11:K14)</f>
        <v>102967</v>
      </c>
      <c r="L17" s="64" t="s">
        <v>4</v>
      </c>
      <c r="M17" s="64">
        <f>SUM(M11:M16)</f>
        <v>11</v>
      </c>
      <c r="N17" s="65">
        <f>SUM(N11:N13)</f>
        <v>13340</v>
      </c>
      <c r="O17" s="44">
        <f>SUM(O11:O13)</f>
        <v>1</v>
      </c>
      <c r="P17" s="66">
        <f>SUM(P11:P13)</f>
        <v>102967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</sheetData>
  <mergeCells count="8">
    <mergeCell ref="L7:P7"/>
    <mergeCell ref="B7:F7"/>
    <mergeCell ref="G7:K7"/>
    <mergeCell ref="A5:S5"/>
    <mergeCell ref="A1:S1"/>
    <mergeCell ref="A2:S2"/>
    <mergeCell ref="A3:S3"/>
    <mergeCell ref="A4:S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2011-05-23T10:02:10Z</cp:lastPrinted>
  <dcterms:created xsi:type="dcterms:W3CDTF">2002-01-25T10:43:50Z</dcterms:created>
  <dcterms:modified xsi:type="dcterms:W3CDTF">2012-01-03T11:00:03Z</dcterms:modified>
  <cp:category/>
  <cp:version/>
  <cp:contentType/>
  <cp:contentStatus/>
</cp:coreProperties>
</file>