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4"/>
  </bookViews>
  <sheets>
    <sheet name="I trimestre 2016" sheetId="1" r:id="rId1"/>
    <sheet name="II trimestre 2016" sheetId="2" r:id="rId2"/>
    <sheet name="III trimestre 2016" sheetId="3" r:id="rId3"/>
    <sheet name="IV trimestre 2016" sheetId="4" r:id="rId4"/>
    <sheet name="TOTALI 2016" sheetId="5" r:id="rId5"/>
  </sheets>
  <definedNames>
    <definedName name="_xlnm.Print_Area" localSheetId="0">'I trimestre 2016'!$A$1:$Q$45</definedName>
    <definedName name="_xlnm.Print_Area" localSheetId="1">'II trimestre 2016'!$A$1:$Q$45</definedName>
    <definedName name="_xlnm.Print_Area" localSheetId="2">'III trimestre 2016'!$A$1:$Q$45</definedName>
    <definedName name="_xlnm.Print_Area" localSheetId="3">'IV trimestre 2016'!$A$1:$Q$45</definedName>
  </definedNames>
  <calcPr fullCalcOnLoad="1"/>
</workbook>
</file>

<file path=xl/sharedStrings.xml><?xml version="1.0" encoding="utf-8"?>
<sst xmlns="http://schemas.openxmlformats.org/spreadsheetml/2006/main" count="356" uniqueCount="51">
  <si>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</si>
  <si>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</si>
  <si>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</si>
  <si>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</si>
  <si>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</si>
  <si>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</si>
  <si>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</si>
  <si>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</si>
  <si>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</si>
  <si>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</si>
  <si>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</si>
  <si>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</si>
  <si>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</si>
  <si>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</si>
  <si>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</si>
  <si>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(importi in migliaia di EURO)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</si>
  <si>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</si>
  <si>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</si>
  <si>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</si>
  <si>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</si>
  <si>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</si>
  <si>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</si>
  <si>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</si>
  <si>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</si>
  <si>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</si>
  <si>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</si>
  <si>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</si>
  <si>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</si>
  <si>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</si>
  <si>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L. 8/70</t>
  </si>
  <si>
    <t>Unicredit Spa</t>
  </si>
  <si>
    <t>Cassa di Risparmio del FVG Spa</t>
  </si>
  <si>
    <t>Banca Mediocredito del FVG Spa</t>
  </si>
  <si>
    <t>Federazione delle Banche di Credito Cooperativo del FVG</t>
  </si>
  <si>
    <t>ISTITUTI (1)*</t>
  </si>
  <si>
    <t>*ISTITUTI</t>
  </si>
  <si>
    <t>Banca di Cividale Spa</t>
  </si>
  <si>
    <t>FR</t>
  </si>
  <si>
    <t>Banca Popolare Friuladria Spa</t>
  </si>
  <si>
    <t>MPS</t>
  </si>
  <si>
    <t>Banca Monte dei Paschi di Siena</t>
  </si>
  <si>
    <t>CONCESSIONI DI MUTUO DELIBERATE DAL COMITATO F.R.I.E. NEL 2016</t>
  </si>
  <si>
    <t>Concessioni deliberate nel 2016 per Istituto*</t>
  </si>
  <si>
    <t>Concessioni deliberate nel 2016 per Provincia</t>
  </si>
  <si>
    <t>Concessioni deliberate nel 2016 per Leggi</t>
  </si>
  <si>
    <t>I TRIMESTRE 2016</t>
  </si>
  <si>
    <t>II TRIMESTRE 2016</t>
  </si>
  <si>
    <t>trimestre</t>
  </si>
  <si>
    <t>III TRIMESTRE 2016</t>
  </si>
  <si>
    <t>IV TRIMESTRE 2016</t>
  </si>
  <si>
    <t>RIEPILOGO ANNO 2016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</si>
</sst>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  <numFmt numFmtId="186" formatCode="&quot;€&quot;\ #,##0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9"/>
      <color indexed="63"/>
      <name val="Arial"/>
      <family val="0"/>
    </font>
    <font>
      <sz val="10.5"/>
      <color indexed="63"/>
      <name val="Arial"/>
      <family val="0"/>
    </font>
    <font>
      <sz val="11"/>
      <color indexed="63"/>
      <name val="Arial"/>
      <family val="0"/>
    </font>
    <font>
      <sz val="11.75"/>
      <color indexed="63"/>
      <name val="Arial"/>
      <family val="0"/>
    </font>
    <font>
      <sz val="10.2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8.5"/>
      <color indexed="63"/>
      <name val="Arial"/>
      <family val="0"/>
    </font>
    <font>
      <b/>
      <sz val="8"/>
      <color indexed="63"/>
      <name val="Arial"/>
      <family val="0"/>
    </font>
    <font>
      <b/>
      <sz val="8.25"/>
      <color indexed="63"/>
      <name val="Arial"/>
      <family val="0"/>
    </font>
    <font>
      <b/>
      <sz val="10.5"/>
      <color indexed="63"/>
      <name val="Arial"/>
      <family val="0"/>
    </font>
    <font>
      <b/>
      <sz val="10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71" fontId="7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1" fontId="7" fillId="0" borderId="12" xfId="0" applyNumberFormat="1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1" fontId="7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71" fontId="7" fillId="0" borderId="18" xfId="0" applyNumberFormat="1" applyFont="1" applyBorder="1" applyAlignment="1">
      <alignment horizontal="center"/>
    </xf>
    <xf numFmtId="171" fontId="7" fillId="0" borderId="19" xfId="0" applyNumberFormat="1" applyFont="1" applyBorder="1" applyAlignment="1">
      <alignment horizontal="center"/>
    </xf>
    <xf numFmtId="171" fontId="6" fillId="0" borderId="17" xfId="0" applyNumberFormat="1" applyFont="1" applyBorder="1" applyAlignment="1">
      <alignment horizontal="center"/>
    </xf>
    <xf numFmtId="171" fontId="7" fillId="0" borderId="2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1" fontId="7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4" fontId="4" fillId="0" borderId="0" xfId="0" applyNumberFormat="1" applyFont="1" applyAlignment="1">
      <alignment/>
    </xf>
    <xf numFmtId="171" fontId="7" fillId="0" borderId="2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0" borderId="17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37675"/>
          <c:w val="0.68425"/>
          <c:h val="0.3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 trimestre 2016'!$B$11:$B$17</c:f>
              <c:strCache/>
            </c:strRef>
          </c:cat>
          <c:val>
            <c:numRef>
              <c:f>'I trimestre 2016'!$F$11:$F$17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25"/>
          <c:y val="0.37675"/>
          <c:w val="0.684"/>
          <c:h val="0.3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'IV trimestre 2016'!$B$11:$B$17</c:f>
              <c:strCache/>
            </c:strRef>
          </c:cat>
          <c:val>
            <c:numRef>
              <c:f>'IV trimestre 2016'!$F$11:$F$17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14"/>
          <c:y val="-0.01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4195"/>
          <c:w val="0.6195"/>
          <c:h val="0.318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'IV trimestre 2016'!$L$11:$L$13</c:f>
              <c:strCache/>
            </c:strRef>
          </c:cat>
          <c:val>
            <c:numRef>
              <c:f>'IV trimestre 2016'!$P$11:$P$13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50" b="0" i="0" u="none" baseline="0">
          <a:solidFill>
            <a:srgbClr val="424242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3025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29575"/>
          <c:w val="0.756"/>
          <c:h val="0.40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'IV trimestre 2016'!$G$11:$G$14</c:f>
              <c:strCache/>
            </c:strRef>
          </c:cat>
          <c:val>
            <c:numRef>
              <c:f>'IV trimestre 2016'!$K$11:$K$14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CONCESSIONI PER ISTITUTI</a:t>
            </a:r>
          </a:p>
        </c:rich>
      </c:tx>
      <c:layout>
        <c:manualLayout>
          <c:xMode val="factor"/>
          <c:yMode val="factor"/>
          <c:x val="0.03275"/>
          <c:y val="0.0112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48325"/>
          <c:w val="0.5885"/>
          <c:h val="0.353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'TOTALI 2016'!$B$11:$B$17</c:f>
              <c:strCache/>
            </c:strRef>
          </c:cat>
          <c:val>
            <c:numRef>
              <c:f>'TOTALI 2016'!$D$11:$D$17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424242"/>
                </a:solidFill>
              </a:rPr>
              <a:t>CONCESSIONI PER LEGGI</a:t>
            </a:r>
          </a:p>
        </c:rich>
      </c:tx>
      <c:layout>
        <c:manualLayout>
          <c:xMode val="factor"/>
          <c:yMode val="factor"/>
          <c:x val="0.054"/>
          <c:y val="0.01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125"/>
          <c:y val="0.41775"/>
          <c:w val="0.571"/>
          <c:h val="0.328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'TOTALI 2016'!$J$11:$J$13</c:f>
              <c:strCache/>
            </c:strRef>
          </c:cat>
          <c:val>
            <c:numRef>
              <c:f>'TOTALI 2016'!$L$11:$L$13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75" b="0" i="0" u="none" baseline="0">
          <a:solidFill>
            <a:srgbClr val="424242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424242"/>
                </a:solidFill>
              </a:rPr>
              <a:t>CONCESSIONI PER PROVINCIA</a:t>
            </a:r>
          </a:p>
        </c:rich>
      </c:tx>
      <c:layout>
        <c:manualLayout>
          <c:xMode val="factor"/>
          <c:yMode val="factor"/>
          <c:x val="0.01175"/>
          <c:y val="0.00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"/>
          <c:y val="0.39"/>
          <c:w val="0.7295"/>
          <c:h val="0.386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'TOTALI 2016'!$F$11:$F$14</c:f>
              <c:strCache/>
            </c:strRef>
          </c:cat>
          <c:val>
            <c:numRef>
              <c:f>'TOTALI 2016'!$H$11:$H$14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11"/>
          <c:y val="-0.01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25"/>
          <c:y val="0.4195"/>
          <c:w val="0.6195"/>
          <c:h val="0.318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 trimestre 2016'!$L$11:$L$13</c:f>
              <c:strCache/>
            </c:strRef>
          </c:cat>
          <c:val>
            <c:numRef>
              <c:f>'I trimestre 2016'!$P$11:$P$13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50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33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29575"/>
          <c:w val="0.756"/>
          <c:h val="0.40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 trimestre 2016'!$G$11:$G$14</c:f>
              <c:strCache/>
            </c:strRef>
          </c:cat>
          <c:val>
            <c:numRef>
              <c:f>'I trimestre 2016'!$K$11:$K$14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025"/>
          <c:y val="0.37675"/>
          <c:w val="0.684"/>
          <c:h val="0.3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 trimestre 2016'!$B$11:$B$17</c:f>
              <c:strCache/>
            </c:strRef>
          </c:cat>
          <c:val>
            <c:numRef>
              <c:f>'II trimestre 2016'!$F$11:$F$17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14"/>
          <c:y val="-0.01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4195"/>
          <c:w val="0.62"/>
          <c:h val="0.318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 trimestre 2016'!$L$11:$L$13</c:f>
              <c:strCache/>
            </c:strRef>
          </c:cat>
          <c:val>
            <c:numRef>
              <c:f>'II trimestre 2016'!$P$11:$P$13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50" b="0" i="0" u="none" baseline="0">
          <a:solidFill>
            <a:srgbClr val="424242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3325"/>
          <c:y val="-0.018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29575"/>
          <c:w val="0.75625"/>
          <c:h val="0.40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 trimestre 2016'!$G$11:$G$14</c:f>
              <c:strCache/>
            </c:strRef>
          </c:cat>
          <c:val>
            <c:numRef>
              <c:f>'II trimestre 2016'!$K$11:$K$14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.00575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37675"/>
          <c:w val="0.68425"/>
          <c:h val="0.384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424242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424242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'III trimestre 2016'!$B$11:$B$17</c:f>
              <c:strCache/>
            </c:strRef>
          </c:cat>
          <c:val>
            <c:numRef>
              <c:f>'III trimestre 2016'!$F$11:$F$17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2325"/>
          <c:y val="-0.01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75"/>
          <c:y val="0.4195"/>
          <c:w val="0.62025"/>
          <c:h val="0.318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'III trimestre 2016'!$L$11:$L$13</c:f>
              <c:strCache/>
            </c:strRef>
          </c:cat>
          <c:val>
            <c:numRef>
              <c:f>'III trimestre 2016'!$P$11:$P$13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50" b="0" i="0" u="none" baseline="0">
          <a:solidFill>
            <a:srgbClr val="424242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424242"/>
                </a:solidFill>
              </a:rPr>
              <a:t>(2) CONCESSIONI PER PROV.</a:t>
            </a:r>
          </a:p>
        </c:rich>
      </c:tx>
      <c:layout>
        <c:manualLayout>
          <c:xMode val="factor"/>
          <c:yMode val="factor"/>
          <c:x val="0.033"/>
          <c:y val="-0.01875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175"/>
          <c:y val="0.2855"/>
          <c:w val="0.75625"/>
          <c:h val="0.408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'III trimestre 2016'!$G$11:$G$14</c:f>
              <c:strCache/>
            </c:strRef>
          </c:cat>
          <c:val>
            <c:numRef>
              <c:f>'III trimestre 2016'!$K$11:$K$14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152400</xdr:rowOff>
    </xdr:from>
    <xdr:to>
      <xdr:col>5</xdr:col>
      <xdr:colOff>342900</xdr:colOff>
      <xdr:row>35</xdr:row>
      <xdr:rowOff>38100</xdr:rowOff>
    </xdr:to>
    <xdr:graphicFrame>
      <xdr:nvGraphicFramePr>
        <xdr:cNvPr id="1" name="Chart 15"/>
        <xdr:cNvGraphicFramePr/>
      </xdr:nvGraphicFramePr>
      <xdr:xfrm>
        <a:off x="85725" y="3200400"/>
        <a:ext cx="34956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276225</xdr:colOff>
      <xdr:row>18</xdr:row>
      <xdr:rowOff>152400</xdr:rowOff>
    </xdr:from>
    <xdr:to>
      <xdr:col>16</xdr:col>
      <xdr:colOff>561975</xdr:colOff>
      <xdr:row>35</xdr:row>
      <xdr:rowOff>28575</xdr:rowOff>
    </xdr:to>
    <xdr:graphicFrame>
      <xdr:nvGraphicFramePr>
        <xdr:cNvPr id="2" name="Chart 23"/>
        <xdr:cNvGraphicFramePr/>
      </xdr:nvGraphicFramePr>
      <xdr:xfrm>
        <a:off x="7400925" y="3200400"/>
        <a:ext cx="3524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19</xdr:row>
      <xdr:rowOff>0</xdr:rowOff>
    </xdr:from>
    <xdr:to>
      <xdr:col>11</xdr:col>
      <xdr:colOff>161925</xdr:colOff>
      <xdr:row>35</xdr:row>
      <xdr:rowOff>38100</xdr:rowOff>
    </xdr:to>
    <xdr:graphicFrame>
      <xdr:nvGraphicFramePr>
        <xdr:cNvPr id="3" name="Chart 22"/>
        <xdr:cNvGraphicFramePr/>
      </xdr:nvGraphicFramePr>
      <xdr:xfrm>
        <a:off x="37242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152400</xdr:rowOff>
    </xdr:from>
    <xdr:to>
      <xdr:col>5</xdr:col>
      <xdr:colOff>381000</xdr:colOff>
      <xdr:row>35</xdr:row>
      <xdr:rowOff>38100</xdr:rowOff>
    </xdr:to>
    <xdr:graphicFrame>
      <xdr:nvGraphicFramePr>
        <xdr:cNvPr id="1" name="Chart 15"/>
        <xdr:cNvGraphicFramePr/>
      </xdr:nvGraphicFramePr>
      <xdr:xfrm>
        <a:off x="85725" y="3200400"/>
        <a:ext cx="35337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314325</xdr:colOff>
      <xdr:row>19</xdr:row>
      <xdr:rowOff>0</xdr:rowOff>
    </xdr:from>
    <xdr:to>
      <xdr:col>16</xdr:col>
      <xdr:colOff>542925</xdr:colOff>
      <xdr:row>35</xdr:row>
      <xdr:rowOff>38100</xdr:rowOff>
    </xdr:to>
    <xdr:graphicFrame>
      <xdr:nvGraphicFramePr>
        <xdr:cNvPr id="2" name="Chart 23"/>
        <xdr:cNvGraphicFramePr/>
      </xdr:nvGraphicFramePr>
      <xdr:xfrm>
        <a:off x="7439025" y="3209925"/>
        <a:ext cx="34671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542925</xdr:colOff>
      <xdr:row>18</xdr:row>
      <xdr:rowOff>142875</xdr:rowOff>
    </xdr:from>
    <xdr:to>
      <xdr:col>11</xdr:col>
      <xdr:colOff>171450</xdr:colOff>
      <xdr:row>35</xdr:row>
      <xdr:rowOff>47625</xdr:rowOff>
    </xdr:to>
    <xdr:graphicFrame>
      <xdr:nvGraphicFramePr>
        <xdr:cNvPr id="3" name="Chart 22"/>
        <xdr:cNvGraphicFramePr/>
      </xdr:nvGraphicFramePr>
      <xdr:xfrm>
        <a:off x="3781425" y="3190875"/>
        <a:ext cx="35147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9525</xdr:rowOff>
    </xdr:from>
    <xdr:to>
      <xdr:col>5</xdr:col>
      <xdr:colOff>371475</xdr:colOff>
      <xdr:row>35</xdr:row>
      <xdr:rowOff>57150</xdr:rowOff>
    </xdr:to>
    <xdr:graphicFrame>
      <xdr:nvGraphicFramePr>
        <xdr:cNvPr id="1" name="Chart 15"/>
        <xdr:cNvGraphicFramePr/>
      </xdr:nvGraphicFramePr>
      <xdr:xfrm>
        <a:off x="142875" y="3219450"/>
        <a:ext cx="34671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419100</xdr:colOff>
      <xdr:row>19</xdr:row>
      <xdr:rowOff>9525</xdr:rowOff>
    </xdr:from>
    <xdr:to>
      <xdr:col>16</xdr:col>
      <xdr:colOff>533400</xdr:colOff>
      <xdr:row>35</xdr:row>
      <xdr:rowOff>47625</xdr:rowOff>
    </xdr:to>
    <xdr:graphicFrame>
      <xdr:nvGraphicFramePr>
        <xdr:cNvPr id="2" name="Chart 23"/>
        <xdr:cNvGraphicFramePr/>
      </xdr:nvGraphicFramePr>
      <xdr:xfrm>
        <a:off x="7543800" y="3219450"/>
        <a:ext cx="33528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542925</xdr:colOff>
      <xdr:row>19</xdr:row>
      <xdr:rowOff>19050</xdr:rowOff>
    </xdr:from>
    <xdr:to>
      <xdr:col>11</xdr:col>
      <xdr:colOff>200025</xdr:colOff>
      <xdr:row>35</xdr:row>
      <xdr:rowOff>57150</xdr:rowOff>
    </xdr:to>
    <xdr:graphicFrame>
      <xdr:nvGraphicFramePr>
        <xdr:cNvPr id="3" name="Chart 22"/>
        <xdr:cNvGraphicFramePr/>
      </xdr:nvGraphicFramePr>
      <xdr:xfrm>
        <a:off x="3781425" y="3228975"/>
        <a:ext cx="35433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9525</xdr:rowOff>
    </xdr:from>
    <xdr:to>
      <xdr:col>5</xdr:col>
      <xdr:colOff>428625</xdr:colOff>
      <xdr:row>35</xdr:row>
      <xdr:rowOff>57150</xdr:rowOff>
    </xdr:to>
    <xdr:graphicFrame>
      <xdr:nvGraphicFramePr>
        <xdr:cNvPr id="1" name="Chart 15"/>
        <xdr:cNvGraphicFramePr/>
      </xdr:nvGraphicFramePr>
      <xdr:xfrm>
        <a:off x="114300" y="3219450"/>
        <a:ext cx="3552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19</xdr:row>
      <xdr:rowOff>9525</xdr:rowOff>
    </xdr:from>
    <xdr:to>
      <xdr:col>16</xdr:col>
      <xdr:colOff>552450</xdr:colOff>
      <xdr:row>35</xdr:row>
      <xdr:rowOff>47625</xdr:rowOff>
    </xdr:to>
    <xdr:graphicFrame>
      <xdr:nvGraphicFramePr>
        <xdr:cNvPr id="2" name="Chart 23"/>
        <xdr:cNvGraphicFramePr/>
      </xdr:nvGraphicFramePr>
      <xdr:xfrm>
        <a:off x="7410450" y="3219450"/>
        <a:ext cx="35052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523875</xdr:colOff>
      <xdr:row>19</xdr:row>
      <xdr:rowOff>9525</xdr:rowOff>
    </xdr:from>
    <xdr:to>
      <xdr:col>11</xdr:col>
      <xdr:colOff>190500</xdr:colOff>
      <xdr:row>35</xdr:row>
      <xdr:rowOff>47625</xdr:rowOff>
    </xdr:to>
    <xdr:graphicFrame>
      <xdr:nvGraphicFramePr>
        <xdr:cNvPr id="3" name="Chart 22"/>
        <xdr:cNvGraphicFramePr/>
      </xdr:nvGraphicFramePr>
      <xdr:xfrm>
        <a:off x="3762375" y="3219450"/>
        <a:ext cx="35528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152400</xdr:rowOff>
    </xdr:from>
    <xdr:to>
      <xdr:col>4</xdr:col>
      <xdr:colOff>409575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85725" y="3114675"/>
        <a:ext cx="3276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19</xdr:row>
      <xdr:rowOff>9525</xdr:rowOff>
    </xdr:from>
    <xdr:to>
      <xdr:col>13</xdr:col>
      <xdr:colOff>247650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6962775" y="3133725"/>
        <a:ext cx="32670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523875</xdr:colOff>
      <xdr:row>18</xdr:row>
      <xdr:rowOff>152400</xdr:rowOff>
    </xdr:from>
    <xdr:to>
      <xdr:col>8</xdr:col>
      <xdr:colOff>742950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3476625" y="3114675"/>
        <a:ext cx="33432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3" width="9.7109375" style="0" customWidth="1"/>
    <col min="4" max="4" width="9.7109375" style="4" customWidth="1"/>
    <col min="5" max="5" width="9.7109375" style="0" customWidth="1"/>
    <col min="6" max="9" width="9.7109375" style="4" customWidth="1"/>
    <col min="10" max="10" width="9.7109375" style="0" customWidth="1"/>
    <col min="11" max="11" width="9.7109375" style="4" customWidth="1"/>
    <col min="12" max="13" width="9.7109375" style="0" customWidth="1"/>
    <col min="14" max="14" width="9.7109375" style="4" customWidth="1"/>
    <col min="15" max="15" width="9.7109375" style="0" customWidth="1"/>
    <col min="16" max="16" width="9.7109375" style="4" customWidth="1"/>
  </cols>
  <sheetData>
    <row r="1" spans="1:17" ht="12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 customHeight="1">
      <c r="A4" s="74" t="s">
        <v>45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5.75" customHeight="1">
      <c r="A5" s="73" t="s">
        <v>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4:16" ht="13.5" thickBot="1">
      <c r="D6"/>
      <c r="F6"/>
      <c r="G6"/>
      <c r="H6"/>
      <c r="I6"/>
      <c r="K6"/>
      <c r="N6"/>
      <c r="P6"/>
    </row>
    <row r="7" spans="2:18" ht="15" customHeight="1" thickBot="1">
      <c r="B7" s="75" t="s">
        <v>34</v>
      </c>
      <c r="C7" s="76"/>
      <c r="D7" s="76"/>
      <c r="E7" s="76"/>
      <c r="F7" s="77"/>
      <c r="G7" s="75" t="s">
        <v>1</v>
      </c>
      <c r="H7" s="76"/>
      <c r="I7" s="76"/>
      <c r="J7" s="76"/>
      <c r="K7" s="77"/>
      <c r="L7" s="78" t="s">
        <v>12</v>
      </c>
      <c r="M7" s="79"/>
      <c r="N7" s="79"/>
      <c r="O7" s="79"/>
      <c r="P7" s="80"/>
      <c r="R7" s="2"/>
    </row>
    <row r="8" spans="2:18" ht="12.75" customHeight="1">
      <c r="B8" s="17"/>
      <c r="C8" s="8" t="s">
        <v>4</v>
      </c>
      <c r="D8" s="8" t="s">
        <v>16</v>
      </c>
      <c r="E8" s="7" t="s">
        <v>5</v>
      </c>
      <c r="F8" s="25" t="s">
        <v>3</v>
      </c>
      <c r="G8" s="17"/>
      <c r="H8" s="8" t="s">
        <v>4</v>
      </c>
      <c r="I8" s="8" t="s">
        <v>16</v>
      </c>
      <c r="J8" s="7" t="s">
        <v>5</v>
      </c>
      <c r="K8" s="25" t="s">
        <v>3</v>
      </c>
      <c r="L8" s="7"/>
      <c r="M8" s="8" t="s">
        <v>4</v>
      </c>
      <c r="N8" s="8" t="s">
        <v>16</v>
      </c>
      <c r="O8" s="7" t="s">
        <v>5</v>
      </c>
      <c r="P8" s="25" t="s">
        <v>3</v>
      </c>
      <c r="R8" s="2"/>
    </row>
    <row r="9" spans="2:16" ht="12.75">
      <c r="B9" s="10" t="s">
        <v>0</v>
      </c>
      <c r="C9" s="9" t="s">
        <v>22</v>
      </c>
      <c r="D9" s="9" t="s">
        <v>22</v>
      </c>
      <c r="E9" s="34" t="s">
        <v>22</v>
      </c>
      <c r="F9" s="26" t="s">
        <v>20</v>
      </c>
      <c r="G9" s="11" t="s">
        <v>2</v>
      </c>
      <c r="H9" s="9" t="s">
        <v>22</v>
      </c>
      <c r="I9" s="9" t="s">
        <v>22</v>
      </c>
      <c r="J9" s="34" t="s">
        <v>22</v>
      </c>
      <c r="K9" s="26" t="s">
        <v>20</v>
      </c>
      <c r="L9" s="10" t="s">
        <v>17</v>
      </c>
      <c r="M9" s="9" t="s">
        <v>22</v>
      </c>
      <c r="N9" s="9" t="s">
        <v>22</v>
      </c>
      <c r="O9" s="34" t="s">
        <v>22</v>
      </c>
      <c r="P9" s="26" t="s">
        <v>20</v>
      </c>
    </row>
    <row r="10" spans="2:16" ht="13.5" thickBot="1">
      <c r="B10" s="13"/>
      <c r="C10" s="72" t="s">
        <v>47</v>
      </c>
      <c r="D10" s="72" t="s">
        <v>47</v>
      </c>
      <c r="E10" s="20" t="s">
        <v>47</v>
      </c>
      <c r="F10" s="31">
        <v>42370</v>
      </c>
      <c r="G10" s="14"/>
      <c r="H10" s="72" t="s">
        <v>47</v>
      </c>
      <c r="I10" s="72" t="s">
        <v>47</v>
      </c>
      <c r="J10" s="20" t="s">
        <v>47</v>
      </c>
      <c r="K10" s="31">
        <f>F10</f>
        <v>42370</v>
      </c>
      <c r="L10" s="13"/>
      <c r="M10" s="72" t="s">
        <v>47</v>
      </c>
      <c r="N10" s="72" t="s">
        <v>47</v>
      </c>
      <c r="O10" s="20" t="s">
        <v>47</v>
      </c>
      <c r="P10" s="31">
        <f>F10</f>
        <v>42370</v>
      </c>
    </row>
    <row r="11" spans="2:16" ht="12.75">
      <c r="B11" s="7" t="s">
        <v>6</v>
      </c>
      <c r="C11" s="28">
        <v>0</v>
      </c>
      <c r="D11" s="15">
        <v>0</v>
      </c>
      <c r="E11" s="16">
        <f>D11/$D$18</f>
        <v>0</v>
      </c>
      <c r="F11" s="15">
        <f aca="true" t="shared" si="0" ref="F11:F17">D11</f>
        <v>0</v>
      </c>
      <c r="G11" s="45" t="s">
        <v>6</v>
      </c>
      <c r="H11" s="28">
        <v>0</v>
      </c>
      <c r="I11" s="15">
        <v>0</v>
      </c>
      <c r="J11" s="16">
        <f>I11/$I$18</f>
        <v>0</v>
      </c>
      <c r="K11" s="15">
        <f>I11</f>
        <v>0</v>
      </c>
      <c r="L11" s="36">
        <v>908</v>
      </c>
      <c r="M11" s="28">
        <v>1</v>
      </c>
      <c r="N11" s="15">
        <v>300</v>
      </c>
      <c r="O11" s="16">
        <f>N11/$N$18</f>
        <v>0.011171520071497729</v>
      </c>
      <c r="P11" s="15">
        <f>N11</f>
        <v>300</v>
      </c>
    </row>
    <row r="12" spans="2:16" ht="12.75">
      <c r="B12" s="10" t="s">
        <v>13</v>
      </c>
      <c r="C12" s="29">
        <v>0</v>
      </c>
      <c r="D12" s="18">
        <v>0</v>
      </c>
      <c r="E12" s="19">
        <f aca="true" t="shared" si="1" ref="E12:E17">D12/$D$18</f>
        <v>0</v>
      </c>
      <c r="F12" s="18">
        <f t="shared" si="0"/>
        <v>0</v>
      </c>
      <c r="G12" s="12" t="s">
        <v>7</v>
      </c>
      <c r="H12" s="29">
        <v>1</v>
      </c>
      <c r="I12" s="18">
        <v>300</v>
      </c>
      <c r="J12" s="19">
        <f>I12/$I$18</f>
        <v>0.011171520071497729</v>
      </c>
      <c r="K12" s="18">
        <f>I12</f>
        <v>300</v>
      </c>
      <c r="L12" s="37">
        <v>198</v>
      </c>
      <c r="M12" s="29">
        <v>5</v>
      </c>
      <c r="N12" s="18">
        <v>5412.5</v>
      </c>
      <c r="O12" s="19">
        <f>N12/$N$18</f>
        <v>0.2015528412899382</v>
      </c>
      <c r="P12" s="18">
        <f>N12</f>
        <v>5412.5</v>
      </c>
    </row>
    <row r="13" spans="2:16" ht="12.75">
      <c r="B13" s="10" t="s">
        <v>9</v>
      </c>
      <c r="C13" s="29">
        <v>8</v>
      </c>
      <c r="D13" s="18">
        <v>21609</v>
      </c>
      <c r="E13" s="19">
        <f t="shared" si="1"/>
        <v>0.8046845907499813</v>
      </c>
      <c r="F13" s="18">
        <f t="shared" si="0"/>
        <v>21609</v>
      </c>
      <c r="G13" s="12" t="s">
        <v>8</v>
      </c>
      <c r="H13" s="29">
        <v>7</v>
      </c>
      <c r="I13" s="18">
        <v>14965.5</v>
      </c>
      <c r="J13" s="19">
        <f>I13/$I$18</f>
        <v>0.5572912787666642</v>
      </c>
      <c r="K13" s="18">
        <f>I13</f>
        <v>14965.5</v>
      </c>
      <c r="L13" s="9" t="s">
        <v>29</v>
      </c>
      <c r="M13" s="29">
        <v>9</v>
      </c>
      <c r="N13" s="18">
        <v>21141.5</v>
      </c>
      <c r="O13" s="19">
        <f>N13/$N$18</f>
        <v>0.7872756386385641</v>
      </c>
      <c r="P13" s="18">
        <f>N13</f>
        <v>21141.5</v>
      </c>
    </row>
    <row r="14" spans="2:16" ht="12.75">
      <c r="B14" s="10" t="s">
        <v>39</v>
      </c>
      <c r="C14" s="29">
        <v>0</v>
      </c>
      <c r="D14" s="18">
        <v>0</v>
      </c>
      <c r="E14" s="19">
        <f t="shared" si="1"/>
        <v>0</v>
      </c>
      <c r="F14" s="18">
        <f t="shared" si="0"/>
        <v>0</v>
      </c>
      <c r="G14" s="12" t="s">
        <v>10</v>
      </c>
      <c r="H14" s="32">
        <v>7</v>
      </c>
      <c r="I14" s="18">
        <v>11588.5</v>
      </c>
      <c r="J14" s="19">
        <f>I14/$I$18</f>
        <v>0.4315372011618381</v>
      </c>
      <c r="K14" s="18">
        <f>I14</f>
        <v>11588.5</v>
      </c>
      <c r="L14" s="35"/>
      <c r="M14" s="29"/>
      <c r="N14" s="18"/>
      <c r="O14" s="30"/>
      <c r="P14" s="18"/>
    </row>
    <row r="15" spans="2:16" ht="12.75">
      <c r="B15" s="10" t="s">
        <v>19</v>
      </c>
      <c r="C15" s="29">
        <v>5</v>
      </c>
      <c r="D15" s="18">
        <v>2700</v>
      </c>
      <c r="E15" s="19">
        <f t="shared" si="1"/>
        <v>0.10054368064347956</v>
      </c>
      <c r="F15" s="18">
        <f t="shared" si="0"/>
        <v>2700</v>
      </c>
      <c r="G15" s="12"/>
      <c r="H15" s="32"/>
      <c r="I15" s="18"/>
      <c r="J15" s="19"/>
      <c r="K15" s="18"/>
      <c r="L15" s="35"/>
      <c r="M15" s="29"/>
      <c r="N15" s="18"/>
      <c r="O15" s="30"/>
      <c r="P15" s="18"/>
    </row>
    <row r="16" spans="2:16" ht="12.75">
      <c r="B16" s="10" t="s">
        <v>37</v>
      </c>
      <c r="C16" s="29">
        <v>1</v>
      </c>
      <c r="D16" s="18">
        <v>1875</v>
      </c>
      <c r="E16" s="19">
        <f t="shared" si="1"/>
        <v>0.06982200044686081</v>
      </c>
      <c r="F16" s="18">
        <f t="shared" si="0"/>
        <v>1875</v>
      </c>
      <c r="G16" s="12"/>
      <c r="H16" s="32"/>
      <c r="I16" s="18"/>
      <c r="J16" s="19"/>
      <c r="K16" s="18"/>
      <c r="L16" s="35"/>
      <c r="M16" s="29"/>
      <c r="N16" s="18"/>
      <c r="O16" s="30"/>
      <c r="P16" s="18"/>
    </row>
    <row r="17" spans="2:16" ht="13.5" thickBot="1">
      <c r="B17" s="10" t="s">
        <v>28</v>
      </c>
      <c r="C17" s="29">
        <v>1</v>
      </c>
      <c r="D17" s="18">
        <v>670</v>
      </c>
      <c r="E17" s="54">
        <f t="shared" si="1"/>
        <v>0.02494972815967826</v>
      </c>
      <c r="F17" s="14">
        <f t="shared" si="0"/>
        <v>670</v>
      </c>
      <c r="G17" s="33"/>
      <c r="H17" s="32"/>
      <c r="I17" s="27"/>
      <c r="J17" s="54"/>
      <c r="K17" s="18"/>
      <c r="L17" s="35"/>
      <c r="M17" s="29"/>
      <c r="N17" s="18"/>
      <c r="O17" s="30"/>
      <c r="P17" s="18"/>
    </row>
    <row r="18" spans="2:16" ht="13.5" thickBot="1">
      <c r="B18" s="40" t="s">
        <v>3</v>
      </c>
      <c r="C18" s="40">
        <f>SUM(C11:C17)</f>
        <v>15</v>
      </c>
      <c r="D18" s="41">
        <f>SUM(D11:D17)</f>
        <v>26854</v>
      </c>
      <c r="E18" s="51">
        <f>SUM(E11:E17)</f>
        <v>0.9999999999999999</v>
      </c>
      <c r="F18" s="52">
        <f>SUM(F11:F17)</f>
        <v>26854</v>
      </c>
      <c r="G18" s="40" t="s">
        <v>3</v>
      </c>
      <c r="H18" s="41">
        <f>SUM(H11:H14)</f>
        <v>15</v>
      </c>
      <c r="I18" s="41">
        <f>SUM(I11:I14)</f>
        <v>26854</v>
      </c>
      <c r="J18" s="48">
        <f>SUM(J11:J14)</f>
        <v>1</v>
      </c>
      <c r="K18" s="41">
        <f>SUM(K11:K14)</f>
        <v>26854</v>
      </c>
      <c r="L18" s="40" t="s">
        <v>3</v>
      </c>
      <c r="M18" s="40">
        <f>SUM(M10:M15)</f>
        <v>15</v>
      </c>
      <c r="N18" s="41">
        <f>SUM(N11:N13)</f>
        <v>26854</v>
      </c>
      <c r="O18" s="48">
        <f>SUM(O11:O13)</f>
        <v>1</v>
      </c>
      <c r="P18" s="41">
        <f>SUM(P11:P13)</f>
        <v>26854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4" t="s">
        <v>35</v>
      </c>
      <c r="C38" s="85"/>
      <c r="D38" s="85"/>
      <c r="E38" s="85"/>
      <c r="F38" s="85"/>
      <c r="G38" s="85"/>
      <c r="H38" s="86"/>
    </row>
    <row r="39" spans="2:8" ht="12.75">
      <c r="B39" s="55" t="s">
        <v>6</v>
      </c>
      <c r="C39" s="87" t="s">
        <v>30</v>
      </c>
      <c r="D39" s="88"/>
      <c r="E39" s="88"/>
      <c r="F39" s="88"/>
      <c r="G39" s="88"/>
      <c r="H39" s="89"/>
    </row>
    <row r="40" spans="2:8" ht="12.75">
      <c r="B40" s="56" t="s">
        <v>13</v>
      </c>
      <c r="C40" s="81" t="s">
        <v>31</v>
      </c>
      <c r="D40" s="82"/>
      <c r="E40" s="82"/>
      <c r="F40" s="82"/>
      <c r="G40" s="82"/>
      <c r="H40" s="83"/>
    </row>
    <row r="41" spans="2:8" ht="12.75">
      <c r="B41" s="56" t="s">
        <v>9</v>
      </c>
      <c r="C41" s="81" t="s">
        <v>32</v>
      </c>
      <c r="D41" s="82"/>
      <c r="E41" s="82"/>
      <c r="F41" s="82"/>
      <c r="G41" s="82"/>
      <c r="H41" s="83"/>
    </row>
    <row r="42" spans="2:8" ht="12.75">
      <c r="B42" s="56" t="s">
        <v>39</v>
      </c>
      <c r="C42" s="81" t="s">
        <v>40</v>
      </c>
      <c r="D42" s="82"/>
      <c r="E42" s="82"/>
      <c r="F42" s="82"/>
      <c r="G42" s="82"/>
      <c r="H42" s="83"/>
    </row>
    <row r="43" spans="1:8" ht="12.75">
      <c r="A43" s="38"/>
      <c r="B43" s="56" t="s">
        <v>19</v>
      </c>
      <c r="C43" s="81" t="s">
        <v>33</v>
      </c>
      <c r="D43" s="82"/>
      <c r="E43" s="82"/>
      <c r="F43" s="82"/>
      <c r="G43" s="82"/>
      <c r="H43" s="83"/>
    </row>
    <row r="44" spans="1:8" ht="12.75">
      <c r="A44" s="38"/>
      <c r="B44" s="56" t="s">
        <v>37</v>
      </c>
      <c r="C44" s="58" t="s">
        <v>38</v>
      </c>
      <c r="D44" s="59"/>
      <c r="E44" s="59"/>
      <c r="F44" s="59"/>
      <c r="G44" s="59"/>
      <c r="H44" s="60"/>
    </row>
    <row r="45" spans="1:8" ht="13.5" thickBot="1">
      <c r="A45" s="38"/>
      <c r="B45" s="57" t="s">
        <v>28</v>
      </c>
      <c r="C45" s="90" t="s">
        <v>36</v>
      </c>
      <c r="D45" s="91"/>
      <c r="E45" s="91"/>
      <c r="F45" s="91"/>
      <c r="G45" s="91"/>
      <c r="H45" s="92"/>
    </row>
    <row r="46" spans="1:6" ht="12.75">
      <c r="A46" s="38"/>
      <c r="B46" s="38"/>
      <c r="C46" s="38"/>
      <c r="E46" s="38"/>
      <c r="F46" s="39"/>
    </row>
    <row r="47" spans="1:6" ht="12.75">
      <c r="A47" s="38"/>
      <c r="B47" s="38"/>
      <c r="C47" s="38"/>
      <c r="E47" s="38"/>
      <c r="F47" s="39"/>
    </row>
    <row r="48" spans="1:6" ht="12.75">
      <c r="A48" s="38"/>
      <c r="B48" s="38"/>
      <c r="C48" s="38"/>
      <c r="E48" s="38"/>
      <c r="F48" s="39"/>
    </row>
    <row r="49" spans="1:6" ht="12.75">
      <c r="A49" s="38"/>
      <c r="B49" s="38"/>
      <c r="C49" s="38"/>
      <c r="E49" s="38"/>
      <c r="F49" s="39"/>
    </row>
    <row r="50" spans="1:6" ht="12.75">
      <c r="A50" s="38"/>
      <c r="B50" s="38"/>
      <c r="C50" s="38"/>
      <c r="E50" s="38"/>
      <c r="F50" s="39"/>
    </row>
    <row r="51" spans="1:6" ht="12.75">
      <c r="A51" s="38"/>
      <c r="B51" s="38"/>
      <c r="C51" s="38"/>
      <c r="D51" s="39"/>
      <c r="E51" s="38"/>
      <c r="F51" s="39"/>
    </row>
    <row r="52" spans="1:6" ht="12.75">
      <c r="A52" s="38"/>
      <c r="B52" s="38"/>
      <c r="C52" s="38"/>
      <c r="D52" s="39"/>
      <c r="E52" s="38"/>
      <c r="F52" s="39"/>
    </row>
    <row r="53" spans="1:6" ht="12.75">
      <c r="A53" s="38"/>
      <c r="B53" s="38"/>
      <c r="C53" s="38"/>
      <c r="D53" s="39"/>
      <c r="E53" s="38"/>
      <c r="F53" s="39"/>
    </row>
    <row r="54" spans="1:6" ht="12.75">
      <c r="A54" s="38"/>
      <c r="B54" s="38"/>
      <c r="C54" s="38"/>
      <c r="D54" s="39"/>
      <c r="E54" s="38"/>
      <c r="F54" s="39"/>
    </row>
    <row r="55" spans="1:6" ht="12.75">
      <c r="A55" s="38"/>
      <c r="B55" s="38"/>
      <c r="C55" s="38"/>
      <c r="D55" s="39"/>
      <c r="E55" s="38"/>
      <c r="F55" s="39"/>
    </row>
    <row r="56" spans="1:6" ht="12.75">
      <c r="A56" s="38"/>
      <c r="B56" s="38"/>
      <c r="C56" s="38"/>
      <c r="D56" s="39"/>
      <c r="E56" s="38"/>
      <c r="F56" s="39"/>
    </row>
  </sheetData>
  <sheetProtection/>
  <mergeCells count="15">
    <mergeCell ref="C42:H42"/>
    <mergeCell ref="B38:H38"/>
    <mergeCell ref="C39:H39"/>
    <mergeCell ref="C40:H40"/>
    <mergeCell ref="C41:H41"/>
    <mergeCell ref="C45:H45"/>
    <mergeCell ref="C43:H43"/>
    <mergeCell ref="A1:Q1"/>
    <mergeCell ref="A2:Q2"/>
    <mergeCell ref="A3:Q3"/>
    <mergeCell ref="A4:Q4"/>
    <mergeCell ref="B7:F7"/>
    <mergeCell ref="G7:K7"/>
    <mergeCell ref="L7:P7"/>
    <mergeCell ref="A5:Q5"/>
  </mergeCells>
  <printOptions horizontalCentered="1" verticalCentered="1"/>
  <pageMargins left="0.2362204724409449" right="0.2362204724409449" top="0.5118110236220472" bottom="0.5118110236220472" header="0.3937007874015748" footer="0.5118110236220472"/>
  <pageSetup fitToHeight="0" fitToWidth="2" horizontalDpi="300" verticalDpi="300" orientation="landscape" paperSize="9" scale="85" r:id="rId2"/>
  <headerFooter alignWithMargins="0">
    <oddHeader>&amp;CF.R.I.E.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3" width="9.7109375" style="0" customWidth="1"/>
    <col min="4" max="4" width="9.7109375" style="4" customWidth="1"/>
    <col min="5" max="5" width="9.7109375" style="0" customWidth="1"/>
    <col min="6" max="9" width="9.7109375" style="4" customWidth="1"/>
    <col min="10" max="10" width="9.7109375" style="0" customWidth="1"/>
    <col min="11" max="11" width="9.7109375" style="4" customWidth="1"/>
    <col min="12" max="13" width="9.7109375" style="0" customWidth="1"/>
    <col min="14" max="14" width="9.7109375" style="4" customWidth="1"/>
    <col min="15" max="15" width="9.7109375" style="0" customWidth="1"/>
    <col min="16" max="16" width="9.7109375" style="4" customWidth="1"/>
  </cols>
  <sheetData>
    <row r="1" spans="1:17" ht="12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 customHeight="1">
      <c r="A4" s="74" t="s">
        <v>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5.75" customHeight="1">
      <c r="A5" s="73" t="s">
        <v>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4:16" ht="13.5" thickBot="1">
      <c r="D6"/>
      <c r="F6"/>
      <c r="G6"/>
      <c r="H6"/>
      <c r="I6"/>
      <c r="K6"/>
      <c r="N6"/>
      <c r="P6"/>
    </row>
    <row r="7" spans="2:18" ht="15" customHeight="1" thickBot="1">
      <c r="B7" s="75" t="s">
        <v>34</v>
      </c>
      <c r="C7" s="76"/>
      <c r="D7" s="76"/>
      <c r="E7" s="76"/>
      <c r="F7" s="77"/>
      <c r="G7" s="75" t="s">
        <v>1</v>
      </c>
      <c r="H7" s="76"/>
      <c r="I7" s="76"/>
      <c r="J7" s="76"/>
      <c r="K7" s="77"/>
      <c r="L7" s="78" t="s">
        <v>12</v>
      </c>
      <c r="M7" s="79"/>
      <c r="N7" s="79"/>
      <c r="O7" s="79"/>
      <c r="P7" s="80"/>
      <c r="R7" s="2"/>
    </row>
    <row r="8" spans="2:18" ht="12.75" customHeight="1">
      <c r="B8" s="17"/>
      <c r="C8" s="8" t="s">
        <v>4</v>
      </c>
      <c r="D8" s="8" t="s">
        <v>16</v>
      </c>
      <c r="E8" s="7" t="s">
        <v>5</v>
      </c>
      <c r="F8" s="25" t="s">
        <v>3</v>
      </c>
      <c r="G8" s="17"/>
      <c r="H8" s="8" t="s">
        <v>4</v>
      </c>
      <c r="I8" s="8" t="s">
        <v>16</v>
      </c>
      <c r="J8" s="7" t="s">
        <v>5</v>
      </c>
      <c r="K8" s="25" t="s">
        <v>3</v>
      </c>
      <c r="L8" s="7"/>
      <c r="M8" s="8" t="s">
        <v>4</v>
      </c>
      <c r="N8" s="8" t="s">
        <v>16</v>
      </c>
      <c r="O8" s="7" t="s">
        <v>5</v>
      </c>
      <c r="P8" s="25" t="s">
        <v>3</v>
      </c>
      <c r="R8" s="2"/>
    </row>
    <row r="9" spans="2:16" ht="12.75">
      <c r="B9" s="10" t="s">
        <v>0</v>
      </c>
      <c r="C9" s="9" t="s">
        <v>22</v>
      </c>
      <c r="D9" s="9" t="s">
        <v>22</v>
      </c>
      <c r="E9" s="34" t="s">
        <v>22</v>
      </c>
      <c r="F9" s="26" t="s">
        <v>20</v>
      </c>
      <c r="G9" s="11" t="s">
        <v>2</v>
      </c>
      <c r="H9" s="9" t="s">
        <v>22</v>
      </c>
      <c r="I9" s="9" t="s">
        <v>22</v>
      </c>
      <c r="J9" s="34" t="s">
        <v>22</v>
      </c>
      <c r="K9" s="26" t="s">
        <v>20</v>
      </c>
      <c r="L9" s="10" t="s">
        <v>17</v>
      </c>
      <c r="M9" s="9" t="s">
        <v>22</v>
      </c>
      <c r="N9" s="9" t="s">
        <v>22</v>
      </c>
      <c r="O9" s="34" t="s">
        <v>22</v>
      </c>
      <c r="P9" s="26" t="s">
        <v>20</v>
      </c>
    </row>
    <row r="10" spans="2:16" ht="13.5" thickBot="1">
      <c r="B10" s="13"/>
      <c r="C10" s="72" t="s">
        <v>47</v>
      </c>
      <c r="D10" s="72" t="s">
        <v>47</v>
      </c>
      <c r="E10" s="20" t="s">
        <v>47</v>
      </c>
      <c r="F10" s="31">
        <v>42370</v>
      </c>
      <c r="G10" s="14"/>
      <c r="H10" s="72" t="s">
        <v>47</v>
      </c>
      <c r="I10" s="72" t="s">
        <v>47</v>
      </c>
      <c r="J10" s="20" t="s">
        <v>47</v>
      </c>
      <c r="K10" s="31">
        <f>F10</f>
        <v>42370</v>
      </c>
      <c r="L10" s="13"/>
      <c r="M10" s="72" t="s">
        <v>47</v>
      </c>
      <c r="N10" s="72" t="s">
        <v>47</v>
      </c>
      <c r="O10" s="20" t="s">
        <v>47</v>
      </c>
      <c r="P10" s="31">
        <f>F10</f>
        <v>42370</v>
      </c>
    </row>
    <row r="11" spans="2:16" ht="12.75">
      <c r="B11" s="7" t="s">
        <v>6</v>
      </c>
      <c r="C11" s="28">
        <v>3</v>
      </c>
      <c r="D11" s="15">
        <v>3010</v>
      </c>
      <c r="E11" s="16">
        <f>D11/$D$18</f>
        <v>0.15434235287481862</v>
      </c>
      <c r="F11" s="15">
        <f>'I trimestre 2016'!D11+'II trimestre 2016'!D11</f>
        <v>3010</v>
      </c>
      <c r="G11" s="45" t="s">
        <v>6</v>
      </c>
      <c r="H11" s="28">
        <v>0</v>
      </c>
      <c r="I11" s="15">
        <v>0</v>
      </c>
      <c r="J11" s="16">
        <f>I11/$I$18</f>
        <v>0</v>
      </c>
      <c r="K11" s="15">
        <f>'I trimestre 2016'!I11+'II trimestre 2016'!I11</f>
        <v>0</v>
      </c>
      <c r="L11" s="36">
        <v>908</v>
      </c>
      <c r="M11" s="28">
        <v>1</v>
      </c>
      <c r="N11" s="15">
        <v>2400</v>
      </c>
      <c r="O11" s="16">
        <f>N11/$N$18</f>
        <v>0.12306367006630056</v>
      </c>
      <c r="P11" s="15">
        <f>'I trimestre 2016'!N11+N11</f>
        <v>2700</v>
      </c>
    </row>
    <row r="12" spans="2:16" ht="12.75">
      <c r="B12" s="10" t="s">
        <v>13</v>
      </c>
      <c r="C12" s="29">
        <v>2</v>
      </c>
      <c r="D12" s="18">
        <v>2693</v>
      </c>
      <c r="E12" s="19">
        <f aca="true" t="shared" si="0" ref="E12:E17">D12/$D$18</f>
        <v>0.1380876931202281</v>
      </c>
      <c r="F12" s="18">
        <f>'I trimestre 2016'!D12+'II trimestre 2016'!D12</f>
        <v>2693</v>
      </c>
      <c r="G12" s="12" t="s">
        <v>7</v>
      </c>
      <c r="H12" s="29">
        <v>1</v>
      </c>
      <c r="I12" s="18">
        <v>2400</v>
      </c>
      <c r="J12" s="19">
        <f>I12/$I$18</f>
        <v>0.12306367006630056</v>
      </c>
      <c r="K12" s="18">
        <f>'I trimestre 2016'!I12+'II trimestre 2016'!I12</f>
        <v>2700</v>
      </c>
      <c r="L12" s="37">
        <v>198</v>
      </c>
      <c r="M12" s="29">
        <v>5</v>
      </c>
      <c r="N12" s="18">
        <v>2473</v>
      </c>
      <c r="O12" s="19">
        <f>N12/$N$18</f>
        <v>0.12680685669748387</v>
      </c>
      <c r="P12" s="18">
        <f>'I trimestre 2016'!N12+N12</f>
        <v>7885.5</v>
      </c>
    </row>
    <row r="13" spans="2:16" ht="12.75">
      <c r="B13" s="10" t="s">
        <v>9</v>
      </c>
      <c r="C13" s="29">
        <v>5</v>
      </c>
      <c r="D13" s="18">
        <v>4452.5</v>
      </c>
      <c r="E13" s="19">
        <f t="shared" si="0"/>
        <v>0.22830874623758468</v>
      </c>
      <c r="F13" s="18">
        <f>'I trimestre 2016'!D13+'II trimestre 2016'!D13</f>
        <v>26061.5</v>
      </c>
      <c r="G13" s="12" t="s">
        <v>8</v>
      </c>
      <c r="H13" s="29">
        <v>6</v>
      </c>
      <c r="I13" s="18">
        <v>4942.5</v>
      </c>
      <c r="J13" s="19">
        <f>I13/$I$18</f>
        <v>0.2534342455427877</v>
      </c>
      <c r="K13" s="18">
        <f>'I trimestre 2016'!I13+'II trimestre 2016'!I13</f>
        <v>19908</v>
      </c>
      <c r="L13" s="9" t="s">
        <v>29</v>
      </c>
      <c r="M13" s="29">
        <v>8</v>
      </c>
      <c r="N13" s="18">
        <v>14629.1</v>
      </c>
      <c r="O13" s="19">
        <f>N13/$N$18</f>
        <v>0.7501294732362157</v>
      </c>
      <c r="P13" s="18">
        <f>'I trimestre 2016'!N13+N13</f>
        <v>35770.6</v>
      </c>
    </row>
    <row r="14" spans="2:16" ht="12.75">
      <c r="B14" s="10" t="s">
        <v>39</v>
      </c>
      <c r="C14" s="29">
        <v>0</v>
      </c>
      <c r="D14" s="18">
        <v>0</v>
      </c>
      <c r="E14" s="19">
        <f t="shared" si="0"/>
        <v>0</v>
      </c>
      <c r="F14" s="18">
        <f>'I trimestre 2016'!D14+'II trimestre 2016'!D14</f>
        <v>0</v>
      </c>
      <c r="G14" s="12" t="s">
        <v>10</v>
      </c>
      <c r="H14" s="32">
        <v>7</v>
      </c>
      <c r="I14" s="18">
        <v>12159.6</v>
      </c>
      <c r="J14" s="19">
        <f>I14/$I$18</f>
        <v>0.6235020843909118</v>
      </c>
      <c r="K14" s="18">
        <f>'I trimestre 2016'!I14+'II trimestre 2016'!I14</f>
        <v>23748.1</v>
      </c>
      <c r="L14" s="35"/>
      <c r="M14" s="29"/>
      <c r="N14" s="18"/>
      <c r="O14" s="30"/>
      <c r="P14" s="18"/>
    </row>
    <row r="15" spans="2:16" ht="12.75">
      <c r="B15" s="10" t="s">
        <v>19</v>
      </c>
      <c r="C15" s="29">
        <v>2</v>
      </c>
      <c r="D15" s="18">
        <v>1266.6</v>
      </c>
      <c r="E15" s="19">
        <f t="shared" si="0"/>
        <v>0.06494685187749012</v>
      </c>
      <c r="F15" s="18">
        <f>'I trimestre 2016'!D15+'II trimestre 2016'!D15</f>
        <v>3966.6</v>
      </c>
      <c r="G15" s="12"/>
      <c r="H15" s="32"/>
      <c r="I15" s="18"/>
      <c r="J15" s="19"/>
      <c r="K15" s="18"/>
      <c r="L15" s="35"/>
      <c r="M15" s="29"/>
      <c r="N15" s="18"/>
      <c r="O15" s="30"/>
      <c r="P15" s="18"/>
    </row>
    <row r="16" spans="2:16" ht="12.75">
      <c r="B16" s="10" t="s">
        <v>37</v>
      </c>
      <c r="C16" s="29">
        <v>2</v>
      </c>
      <c r="D16" s="18">
        <v>8080</v>
      </c>
      <c r="E16" s="19">
        <f t="shared" si="0"/>
        <v>0.4143143558898786</v>
      </c>
      <c r="F16" s="18">
        <f>'I trimestre 2016'!D16+'II trimestre 2016'!D16</f>
        <v>9955</v>
      </c>
      <c r="G16" s="12"/>
      <c r="H16" s="32"/>
      <c r="I16" s="18"/>
      <c r="J16" s="19"/>
      <c r="K16" s="18"/>
      <c r="L16" s="35"/>
      <c r="M16" s="29"/>
      <c r="N16" s="18"/>
      <c r="O16" s="30"/>
      <c r="P16" s="18"/>
    </row>
    <row r="17" spans="2:16" ht="13.5" thickBot="1">
      <c r="B17" s="10" t="s">
        <v>28</v>
      </c>
      <c r="C17" s="29">
        <v>0</v>
      </c>
      <c r="D17" s="18">
        <v>0</v>
      </c>
      <c r="E17" s="54">
        <f t="shared" si="0"/>
        <v>0</v>
      </c>
      <c r="F17" s="14">
        <f>'I trimestre 2016'!D17+'II trimestre 2016'!D17</f>
        <v>670</v>
      </c>
      <c r="G17" s="33"/>
      <c r="H17" s="32"/>
      <c r="I17" s="27"/>
      <c r="J17" s="54"/>
      <c r="K17" s="14"/>
      <c r="L17" s="35"/>
      <c r="M17" s="29"/>
      <c r="N17" s="18"/>
      <c r="O17" s="30"/>
      <c r="P17" s="14"/>
    </row>
    <row r="18" spans="2:16" ht="13.5" thickBot="1">
      <c r="B18" s="40" t="s">
        <v>3</v>
      </c>
      <c r="C18" s="40">
        <f>SUM(C11:C17)</f>
        <v>14</v>
      </c>
      <c r="D18" s="41">
        <f>SUM(D11:D17)</f>
        <v>19502.1</v>
      </c>
      <c r="E18" s="51">
        <f>SUM(E11:E17)</f>
        <v>1.0000000000000002</v>
      </c>
      <c r="F18" s="52">
        <f>SUM(F11:F17)</f>
        <v>46356.1</v>
      </c>
      <c r="G18" s="40" t="s">
        <v>3</v>
      </c>
      <c r="H18" s="41">
        <f>SUM(H11:H14)</f>
        <v>14</v>
      </c>
      <c r="I18" s="41">
        <f>SUM(I11:I14)</f>
        <v>19502.1</v>
      </c>
      <c r="J18" s="48">
        <f>SUM(J11:J14)</f>
        <v>1</v>
      </c>
      <c r="K18" s="41">
        <f>SUM(K11:K14)</f>
        <v>46356.1</v>
      </c>
      <c r="L18" s="40" t="s">
        <v>3</v>
      </c>
      <c r="M18" s="40">
        <f>SUM(M10:M15)</f>
        <v>14</v>
      </c>
      <c r="N18" s="41">
        <f>SUM(N11:N13)</f>
        <v>19502.1</v>
      </c>
      <c r="O18" s="48">
        <f>SUM(O11:O13)</f>
        <v>1.0000000000000002</v>
      </c>
      <c r="P18" s="41">
        <f>SUM(P11:P13)</f>
        <v>46356.1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4" t="s">
        <v>35</v>
      </c>
      <c r="C38" s="85"/>
      <c r="D38" s="85"/>
      <c r="E38" s="85"/>
      <c r="F38" s="85"/>
      <c r="G38" s="85"/>
      <c r="H38" s="86"/>
    </row>
    <row r="39" spans="2:8" ht="12.75">
      <c r="B39" s="55" t="s">
        <v>6</v>
      </c>
      <c r="C39" s="87" t="s">
        <v>30</v>
      </c>
      <c r="D39" s="88"/>
      <c r="E39" s="88"/>
      <c r="F39" s="88"/>
      <c r="G39" s="88"/>
      <c r="H39" s="89"/>
    </row>
    <row r="40" spans="2:8" ht="12.75">
      <c r="B40" s="56" t="s">
        <v>13</v>
      </c>
      <c r="C40" s="81" t="s">
        <v>31</v>
      </c>
      <c r="D40" s="82"/>
      <c r="E40" s="82"/>
      <c r="F40" s="82"/>
      <c r="G40" s="82"/>
      <c r="H40" s="83"/>
    </row>
    <row r="41" spans="2:8" ht="12.75">
      <c r="B41" s="56" t="s">
        <v>9</v>
      </c>
      <c r="C41" s="81" t="s">
        <v>32</v>
      </c>
      <c r="D41" s="82"/>
      <c r="E41" s="82"/>
      <c r="F41" s="82"/>
      <c r="G41" s="82"/>
      <c r="H41" s="83"/>
    </row>
    <row r="42" spans="2:8" ht="12.75">
      <c r="B42" s="56" t="s">
        <v>39</v>
      </c>
      <c r="C42" s="81" t="s">
        <v>40</v>
      </c>
      <c r="D42" s="82"/>
      <c r="E42" s="82"/>
      <c r="F42" s="82"/>
      <c r="G42" s="82"/>
      <c r="H42" s="83"/>
    </row>
    <row r="43" spans="1:8" ht="12.75">
      <c r="A43" s="38"/>
      <c r="B43" s="56" t="s">
        <v>19</v>
      </c>
      <c r="C43" s="81" t="s">
        <v>33</v>
      </c>
      <c r="D43" s="82"/>
      <c r="E43" s="82"/>
      <c r="F43" s="82"/>
      <c r="G43" s="82"/>
      <c r="H43" s="83"/>
    </row>
    <row r="44" spans="1:8" ht="12.75">
      <c r="A44" s="38"/>
      <c r="B44" s="56" t="s">
        <v>37</v>
      </c>
      <c r="C44" s="58" t="s">
        <v>38</v>
      </c>
      <c r="D44" s="59"/>
      <c r="E44" s="59"/>
      <c r="F44" s="59"/>
      <c r="G44" s="59"/>
      <c r="H44" s="60"/>
    </row>
    <row r="45" spans="1:8" ht="13.5" thickBot="1">
      <c r="A45" s="38"/>
      <c r="B45" s="57" t="s">
        <v>28</v>
      </c>
      <c r="C45" s="90" t="s">
        <v>36</v>
      </c>
      <c r="D45" s="91"/>
      <c r="E45" s="91"/>
      <c r="F45" s="91"/>
      <c r="G45" s="91"/>
      <c r="H45" s="92"/>
    </row>
    <row r="46" spans="1:6" ht="12.75">
      <c r="A46" s="38"/>
      <c r="B46" s="38"/>
      <c r="C46" s="38"/>
      <c r="E46" s="38"/>
      <c r="F46" s="39"/>
    </row>
    <row r="47" spans="1:6" ht="12.75">
      <c r="A47" s="38"/>
      <c r="B47" s="38"/>
      <c r="C47" s="38"/>
      <c r="E47" s="38"/>
      <c r="F47" s="39"/>
    </row>
    <row r="48" spans="1:6" ht="12.75">
      <c r="A48" s="38"/>
      <c r="B48" s="38"/>
      <c r="C48" s="38"/>
      <c r="E48" s="38"/>
      <c r="F48" s="39"/>
    </row>
    <row r="49" spans="1:6" ht="12.75">
      <c r="A49" s="38"/>
      <c r="B49" s="38"/>
      <c r="C49" s="38"/>
      <c r="E49" s="38"/>
      <c r="F49" s="39"/>
    </row>
    <row r="50" spans="1:6" ht="12.75">
      <c r="A50" s="38"/>
      <c r="B50" s="38"/>
      <c r="C50" s="38"/>
      <c r="E50" s="38"/>
      <c r="F50" s="39"/>
    </row>
    <row r="51" spans="1:6" ht="12.75">
      <c r="A51" s="38"/>
      <c r="B51" s="38"/>
      <c r="C51" s="38"/>
      <c r="D51" s="39"/>
      <c r="E51" s="38"/>
      <c r="F51" s="39"/>
    </row>
    <row r="52" spans="1:6" ht="12.75">
      <c r="A52" s="38"/>
      <c r="B52" s="38"/>
      <c r="C52" s="38"/>
      <c r="D52" s="39"/>
      <c r="E52" s="38"/>
      <c r="F52" s="39"/>
    </row>
    <row r="53" spans="1:6" ht="12.75">
      <c r="A53" s="38"/>
      <c r="B53" s="38"/>
      <c r="C53" s="38"/>
      <c r="D53" s="39"/>
      <c r="E53" s="38"/>
      <c r="F53" s="39"/>
    </row>
    <row r="54" spans="1:6" ht="12.75">
      <c r="A54" s="38"/>
      <c r="B54" s="38"/>
      <c r="C54" s="38"/>
      <c r="D54" s="39"/>
      <c r="E54" s="38"/>
      <c r="F54" s="39"/>
    </row>
    <row r="55" spans="1:6" ht="12.75">
      <c r="A55" s="38"/>
      <c r="B55" s="38"/>
      <c r="C55" s="38"/>
      <c r="D55" s="39"/>
      <c r="E55" s="38"/>
      <c r="F55" s="39"/>
    </row>
    <row r="56" spans="1:6" ht="12.75">
      <c r="A56" s="38"/>
      <c r="B56" s="38"/>
      <c r="C56" s="38"/>
      <c r="D56" s="39"/>
      <c r="E56" s="38"/>
      <c r="F56" s="39"/>
    </row>
  </sheetData>
  <sheetProtection/>
  <mergeCells count="15">
    <mergeCell ref="C45:H45"/>
    <mergeCell ref="B38:H38"/>
    <mergeCell ref="C39:H39"/>
    <mergeCell ref="C40:H40"/>
    <mergeCell ref="C41:H41"/>
    <mergeCell ref="C42:H42"/>
    <mergeCell ref="C43:H43"/>
    <mergeCell ref="A1:Q1"/>
    <mergeCell ref="A2:Q2"/>
    <mergeCell ref="A3:Q3"/>
    <mergeCell ref="A4:Q4"/>
    <mergeCell ref="A5:Q5"/>
    <mergeCell ref="B7:F7"/>
    <mergeCell ref="G7:K7"/>
    <mergeCell ref="L7:P7"/>
  </mergeCells>
  <printOptions horizontalCentered="1" verticalCentered="1"/>
  <pageMargins left="0.2362204724409449" right="0.2362204724409449" top="0.5118110236220472" bottom="0.5118110236220472" header="0.3937007874015748" footer="0.5118110236220472"/>
  <pageSetup fitToHeight="0" fitToWidth="2" horizontalDpi="300" verticalDpi="300" orientation="landscape" paperSize="9" scale="85" r:id="rId2"/>
  <headerFooter alignWithMargins="0">
    <oddHeader>&amp;CF.R.I.E.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3" width="9.7109375" style="0" customWidth="1"/>
    <col min="4" max="4" width="9.7109375" style="4" customWidth="1"/>
    <col min="5" max="5" width="9.7109375" style="0" customWidth="1"/>
    <col min="6" max="9" width="9.7109375" style="4" customWidth="1"/>
    <col min="10" max="10" width="9.7109375" style="0" customWidth="1"/>
    <col min="11" max="11" width="9.7109375" style="4" customWidth="1"/>
    <col min="12" max="13" width="9.7109375" style="0" customWidth="1"/>
    <col min="14" max="14" width="9.7109375" style="4" customWidth="1"/>
    <col min="15" max="15" width="9.7109375" style="0" customWidth="1"/>
    <col min="16" max="16" width="9.7109375" style="4" customWidth="1"/>
  </cols>
  <sheetData>
    <row r="1" spans="1:17" ht="12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 customHeight="1">
      <c r="A4" s="74" t="s">
        <v>48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5.75" customHeight="1">
      <c r="A5" s="73" t="s">
        <v>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4:16" ht="13.5" thickBot="1">
      <c r="D6"/>
      <c r="F6"/>
      <c r="G6"/>
      <c r="H6"/>
      <c r="I6"/>
      <c r="K6"/>
      <c r="N6"/>
      <c r="P6"/>
    </row>
    <row r="7" spans="2:16" ht="15" customHeight="1" thickBot="1">
      <c r="B7" s="75" t="s">
        <v>34</v>
      </c>
      <c r="C7" s="76"/>
      <c r="D7" s="76"/>
      <c r="E7" s="76"/>
      <c r="F7" s="77"/>
      <c r="G7" s="75" t="s">
        <v>1</v>
      </c>
      <c r="H7" s="76"/>
      <c r="I7" s="76"/>
      <c r="J7" s="76"/>
      <c r="K7" s="77"/>
      <c r="L7" s="78" t="s">
        <v>12</v>
      </c>
      <c r="M7" s="79"/>
      <c r="N7" s="79"/>
      <c r="O7" s="79"/>
      <c r="P7" s="80"/>
    </row>
    <row r="8" spans="2:16" ht="12.75" customHeight="1">
      <c r="B8" s="17"/>
      <c r="C8" s="8" t="s">
        <v>4</v>
      </c>
      <c r="D8" s="8" t="s">
        <v>16</v>
      </c>
      <c r="E8" s="7" t="s">
        <v>5</v>
      </c>
      <c r="F8" s="25" t="s">
        <v>3</v>
      </c>
      <c r="G8" s="17"/>
      <c r="H8" s="8" t="s">
        <v>4</v>
      </c>
      <c r="I8" s="8" t="s">
        <v>16</v>
      </c>
      <c r="J8" s="7" t="s">
        <v>5</v>
      </c>
      <c r="K8" s="25" t="s">
        <v>3</v>
      </c>
      <c r="L8" s="7"/>
      <c r="M8" s="8" t="s">
        <v>4</v>
      </c>
      <c r="N8" s="8" t="s">
        <v>16</v>
      </c>
      <c r="O8" s="7" t="s">
        <v>5</v>
      </c>
      <c r="P8" s="25" t="s">
        <v>3</v>
      </c>
    </row>
    <row r="9" spans="2:16" ht="12.75">
      <c r="B9" s="10" t="s">
        <v>0</v>
      </c>
      <c r="C9" s="9" t="s">
        <v>22</v>
      </c>
      <c r="D9" s="9" t="s">
        <v>22</v>
      </c>
      <c r="E9" s="34" t="s">
        <v>22</v>
      </c>
      <c r="F9" s="26" t="s">
        <v>20</v>
      </c>
      <c r="G9" s="11" t="s">
        <v>2</v>
      </c>
      <c r="H9" s="9" t="s">
        <v>22</v>
      </c>
      <c r="I9" s="9" t="s">
        <v>22</v>
      </c>
      <c r="J9" s="34" t="s">
        <v>22</v>
      </c>
      <c r="K9" s="26" t="s">
        <v>20</v>
      </c>
      <c r="L9" s="10" t="s">
        <v>17</v>
      </c>
      <c r="M9" s="9" t="s">
        <v>22</v>
      </c>
      <c r="N9" s="9" t="s">
        <v>22</v>
      </c>
      <c r="O9" s="34" t="s">
        <v>22</v>
      </c>
      <c r="P9" s="26" t="s">
        <v>20</v>
      </c>
    </row>
    <row r="10" spans="2:16" ht="13.5" thickBot="1">
      <c r="B10" s="13"/>
      <c r="C10" s="72" t="s">
        <v>47</v>
      </c>
      <c r="D10" s="72" t="s">
        <v>47</v>
      </c>
      <c r="E10" s="20" t="s">
        <v>47</v>
      </c>
      <c r="F10" s="31">
        <v>42370</v>
      </c>
      <c r="G10" s="14"/>
      <c r="H10" s="72" t="s">
        <v>47</v>
      </c>
      <c r="I10" s="72" t="s">
        <v>47</v>
      </c>
      <c r="J10" s="20" t="s">
        <v>47</v>
      </c>
      <c r="K10" s="31">
        <f>F10</f>
        <v>42370</v>
      </c>
      <c r="L10" s="13"/>
      <c r="M10" s="72" t="s">
        <v>47</v>
      </c>
      <c r="N10" s="72" t="s">
        <v>47</v>
      </c>
      <c r="O10" s="20" t="s">
        <v>47</v>
      </c>
      <c r="P10" s="31">
        <f>F10</f>
        <v>42370</v>
      </c>
    </row>
    <row r="11" spans="2:16" ht="12.75">
      <c r="B11" s="7" t="s">
        <v>6</v>
      </c>
      <c r="C11" s="28">
        <v>5</v>
      </c>
      <c r="D11" s="15">
        <v>5530</v>
      </c>
      <c r="E11" s="16">
        <f>D11/$D$18</f>
        <v>0.3216097936870266</v>
      </c>
      <c r="F11" s="15">
        <f>'I trimestre 2016'!D11+'III trimestre 2016'!D11+'II trimestre 2016'!D11</f>
        <v>8540</v>
      </c>
      <c r="G11" s="45" t="s">
        <v>6</v>
      </c>
      <c r="H11" s="28">
        <v>4</v>
      </c>
      <c r="I11" s="15">
        <v>5305</v>
      </c>
      <c r="J11" s="16">
        <f>I11/$I$18</f>
        <v>0.3085244042512976</v>
      </c>
      <c r="K11" s="15">
        <f>'I trimestre 2016'!I11+'III trimestre 2016'!I11+'II trimestre 2016'!I11</f>
        <v>5305</v>
      </c>
      <c r="L11" s="36">
        <v>908</v>
      </c>
      <c r="M11" s="28">
        <v>4</v>
      </c>
      <c r="N11" s="15">
        <v>5305</v>
      </c>
      <c r="O11" s="16">
        <f>N11/$N$18</f>
        <v>0.3085244042512976</v>
      </c>
      <c r="P11" s="15">
        <f>'I trimestre 2016'!N11+N11+'II trimestre 2016'!N11</f>
        <v>8005</v>
      </c>
    </row>
    <row r="12" spans="2:16" ht="12.75">
      <c r="B12" s="10" t="s">
        <v>13</v>
      </c>
      <c r="C12" s="29">
        <v>0</v>
      </c>
      <c r="D12" s="18">
        <v>0</v>
      </c>
      <c r="E12" s="19">
        <f aca="true" t="shared" si="0" ref="E12:E17">D12/$D$18</f>
        <v>0</v>
      </c>
      <c r="F12" s="18">
        <f>'I trimestre 2016'!D12+'III trimestre 2016'!D12+'II trimestre 2016'!D12</f>
        <v>2693</v>
      </c>
      <c r="G12" s="12" t="s">
        <v>7</v>
      </c>
      <c r="H12" s="29">
        <v>0</v>
      </c>
      <c r="I12" s="18">
        <v>0</v>
      </c>
      <c r="J12" s="19">
        <f>I12/$I$18</f>
        <v>0</v>
      </c>
      <c r="K12" s="18">
        <f>'I trimestre 2016'!I12+'III trimestre 2016'!I12+'II trimestre 2016'!I12</f>
        <v>2700</v>
      </c>
      <c r="L12" s="37">
        <v>198</v>
      </c>
      <c r="M12" s="29">
        <v>3</v>
      </c>
      <c r="N12" s="18">
        <v>2325</v>
      </c>
      <c r="O12" s="19">
        <f>N12/$N$18</f>
        <v>0.1352156908358656</v>
      </c>
      <c r="P12" s="18">
        <f>'I trimestre 2016'!N12+N12+'II trimestre 2016'!N12</f>
        <v>10210.5</v>
      </c>
    </row>
    <row r="13" spans="2:16" ht="12.75">
      <c r="B13" s="10" t="s">
        <v>9</v>
      </c>
      <c r="C13" s="29">
        <v>5</v>
      </c>
      <c r="D13" s="18">
        <v>6150</v>
      </c>
      <c r="E13" s="19">
        <f t="shared" si="0"/>
        <v>0.3576673112432574</v>
      </c>
      <c r="F13" s="18">
        <f>'I trimestre 2016'!D13+'III trimestre 2016'!D13+'II trimestre 2016'!D13</f>
        <v>32211.5</v>
      </c>
      <c r="G13" s="12" t="s">
        <v>8</v>
      </c>
      <c r="H13" s="29">
        <v>9</v>
      </c>
      <c r="I13" s="18">
        <v>7959.75</v>
      </c>
      <c r="J13" s="19">
        <f>I13/$I$18</f>
        <v>0.46291746027130376</v>
      </c>
      <c r="K13" s="18">
        <f>'I trimestre 2016'!I13+'III trimestre 2016'!I13+'II trimestre 2016'!I13</f>
        <v>27867.75</v>
      </c>
      <c r="L13" s="9" t="s">
        <v>29</v>
      </c>
      <c r="M13" s="29">
        <v>10</v>
      </c>
      <c r="N13" s="18">
        <v>9564.75</v>
      </c>
      <c r="O13" s="19">
        <f>N13/$N$18</f>
        <v>0.5562599049128367</v>
      </c>
      <c r="P13" s="18">
        <f>'I trimestre 2016'!N13+N13+'II trimestre 2016'!N13</f>
        <v>45335.35</v>
      </c>
    </row>
    <row r="14" spans="2:16" ht="12.75">
      <c r="B14" s="10" t="s">
        <v>39</v>
      </c>
      <c r="C14" s="29">
        <v>0</v>
      </c>
      <c r="D14" s="18">
        <v>0</v>
      </c>
      <c r="E14" s="19">
        <f t="shared" si="0"/>
        <v>0</v>
      </c>
      <c r="F14" s="18">
        <f>'I trimestre 2016'!D14+'III trimestre 2016'!D14+'II trimestre 2016'!D14</f>
        <v>0</v>
      </c>
      <c r="G14" s="12" t="s">
        <v>10</v>
      </c>
      <c r="H14" s="32">
        <v>4</v>
      </c>
      <c r="I14" s="18">
        <v>3930</v>
      </c>
      <c r="J14" s="19">
        <f>I14/$I$18</f>
        <v>0.22855813547739862</v>
      </c>
      <c r="K14" s="18">
        <f>'I trimestre 2016'!I14+'III trimestre 2016'!I14+'II trimestre 2016'!I14</f>
        <v>27678.1</v>
      </c>
      <c r="L14" s="35"/>
      <c r="M14" s="29"/>
      <c r="N14" s="18"/>
      <c r="O14" s="30"/>
      <c r="P14" s="18"/>
    </row>
    <row r="15" spans="2:16" ht="12.75">
      <c r="B15" s="10" t="s">
        <v>19</v>
      </c>
      <c r="C15" s="29">
        <v>6</v>
      </c>
      <c r="D15" s="18">
        <v>5233.5</v>
      </c>
      <c r="E15" s="19">
        <f t="shared" si="0"/>
        <v>0.30436615827505487</v>
      </c>
      <c r="F15" s="18">
        <f>'I trimestre 2016'!D15+'III trimestre 2016'!D15+'II trimestre 2016'!D15</f>
        <v>9200.1</v>
      </c>
      <c r="G15" s="12"/>
      <c r="H15" s="32"/>
      <c r="I15" s="18"/>
      <c r="J15" s="19"/>
      <c r="K15" s="18"/>
      <c r="L15" s="35"/>
      <c r="M15" s="29"/>
      <c r="N15" s="18"/>
      <c r="O15" s="30"/>
      <c r="P15" s="18"/>
    </row>
    <row r="16" spans="2:16" ht="12.75">
      <c r="B16" s="10" t="s">
        <v>37</v>
      </c>
      <c r="C16" s="29">
        <v>0</v>
      </c>
      <c r="D16" s="18">
        <v>0</v>
      </c>
      <c r="E16" s="19">
        <f t="shared" si="0"/>
        <v>0</v>
      </c>
      <c r="F16" s="18">
        <f>'I trimestre 2016'!D16+'III trimestre 2016'!D16+'II trimestre 2016'!D16</f>
        <v>9955</v>
      </c>
      <c r="G16" s="12"/>
      <c r="H16" s="32"/>
      <c r="I16" s="18"/>
      <c r="J16" s="19"/>
      <c r="K16" s="18"/>
      <c r="L16" s="35"/>
      <c r="M16" s="29"/>
      <c r="N16" s="18"/>
      <c r="O16" s="30"/>
      <c r="P16" s="18"/>
    </row>
    <row r="17" spans="2:16" ht="13.5" thickBot="1">
      <c r="B17" s="10" t="s">
        <v>28</v>
      </c>
      <c r="C17" s="29">
        <v>1</v>
      </c>
      <c r="D17" s="18">
        <v>281.25</v>
      </c>
      <c r="E17" s="54">
        <f t="shared" si="0"/>
        <v>0.01635673679466116</v>
      </c>
      <c r="F17" s="14">
        <f>'I trimestre 2016'!D17+'III trimestre 2016'!D17+'II trimestre 2016'!D17</f>
        <v>951.25</v>
      </c>
      <c r="G17" s="33"/>
      <c r="H17" s="32"/>
      <c r="I17" s="27"/>
      <c r="J17" s="54"/>
      <c r="K17" s="14"/>
      <c r="L17" s="35"/>
      <c r="M17" s="29"/>
      <c r="N17" s="18"/>
      <c r="O17" s="30"/>
      <c r="P17" s="14"/>
    </row>
    <row r="18" spans="2:16" ht="13.5" thickBot="1">
      <c r="B18" s="40" t="s">
        <v>3</v>
      </c>
      <c r="C18" s="40">
        <f>SUM(C11:C17)</f>
        <v>17</v>
      </c>
      <c r="D18" s="41">
        <f>SUM(D11:D17)</f>
        <v>17194.75</v>
      </c>
      <c r="E18" s="51">
        <f>SUM(E11:E17)</f>
        <v>1</v>
      </c>
      <c r="F18" s="52">
        <f>SUM(F11:F17)</f>
        <v>63550.85</v>
      </c>
      <c r="G18" s="40" t="s">
        <v>3</v>
      </c>
      <c r="H18" s="41">
        <f>SUM(H11:H14)</f>
        <v>17</v>
      </c>
      <c r="I18" s="41">
        <f>SUM(I11:I14)</f>
        <v>17194.75</v>
      </c>
      <c r="J18" s="48">
        <f>SUM(J11:J14)</f>
        <v>1</v>
      </c>
      <c r="K18" s="52">
        <f>SUM(K11:K14)</f>
        <v>63550.85</v>
      </c>
      <c r="L18" s="40" t="s">
        <v>3</v>
      </c>
      <c r="M18" s="40">
        <f>SUM(M10:M15)</f>
        <v>17</v>
      </c>
      <c r="N18" s="41">
        <f>SUM(N11:N13)</f>
        <v>17194.75</v>
      </c>
      <c r="O18" s="48">
        <f>SUM(O11:O13)</f>
        <v>1</v>
      </c>
      <c r="P18" s="52">
        <f>SUM(P11:P13)</f>
        <v>63550.85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4" t="s">
        <v>35</v>
      </c>
      <c r="C38" s="85"/>
      <c r="D38" s="85"/>
      <c r="E38" s="85"/>
      <c r="F38" s="85"/>
      <c r="G38" s="85"/>
      <c r="H38" s="86"/>
    </row>
    <row r="39" spans="2:8" ht="12.75">
      <c r="B39" s="55" t="s">
        <v>6</v>
      </c>
      <c r="C39" s="87" t="s">
        <v>30</v>
      </c>
      <c r="D39" s="88"/>
      <c r="E39" s="88"/>
      <c r="F39" s="88"/>
      <c r="G39" s="88"/>
      <c r="H39" s="89"/>
    </row>
    <row r="40" spans="2:8" ht="12.75">
      <c r="B40" s="56" t="s">
        <v>13</v>
      </c>
      <c r="C40" s="81" t="s">
        <v>31</v>
      </c>
      <c r="D40" s="82"/>
      <c r="E40" s="82"/>
      <c r="F40" s="82"/>
      <c r="G40" s="82"/>
      <c r="H40" s="83"/>
    </row>
    <row r="41" spans="2:8" ht="12.75">
      <c r="B41" s="56" t="s">
        <v>9</v>
      </c>
      <c r="C41" s="81" t="s">
        <v>32</v>
      </c>
      <c r="D41" s="82"/>
      <c r="E41" s="82"/>
      <c r="F41" s="82"/>
      <c r="G41" s="82"/>
      <c r="H41" s="83"/>
    </row>
    <row r="42" spans="2:8" ht="12.75">
      <c r="B42" s="56" t="s">
        <v>39</v>
      </c>
      <c r="C42" s="81" t="s">
        <v>40</v>
      </c>
      <c r="D42" s="82"/>
      <c r="E42" s="82"/>
      <c r="F42" s="82"/>
      <c r="G42" s="82"/>
      <c r="H42" s="83"/>
    </row>
    <row r="43" spans="1:8" ht="12.75">
      <c r="A43" s="38"/>
      <c r="B43" s="56" t="s">
        <v>19</v>
      </c>
      <c r="C43" s="81" t="s">
        <v>33</v>
      </c>
      <c r="D43" s="82"/>
      <c r="E43" s="82"/>
      <c r="F43" s="82"/>
      <c r="G43" s="82"/>
      <c r="H43" s="83"/>
    </row>
    <row r="44" spans="1:8" ht="12.75">
      <c r="A44" s="38"/>
      <c r="B44" s="56" t="s">
        <v>37</v>
      </c>
      <c r="C44" s="58" t="s">
        <v>38</v>
      </c>
      <c r="D44" s="59"/>
      <c r="E44" s="59"/>
      <c r="F44" s="59"/>
      <c r="G44" s="59"/>
      <c r="H44" s="60"/>
    </row>
    <row r="45" spans="1:8" ht="13.5" thickBot="1">
      <c r="A45" s="38"/>
      <c r="B45" s="57" t="s">
        <v>28</v>
      </c>
      <c r="C45" s="90" t="s">
        <v>36</v>
      </c>
      <c r="D45" s="91"/>
      <c r="E45" s="91"/>
      <c r="F45" s="91"/>
      <c r="G45" s="91"/>
      <c r="H45" s="92"/>
    </row>
    <row r="46" spans="1:6" ht="12.75">
      <c r="A46" s="38"/>
      <c r="B46" s="38"/>
      <c r="C46" s="38"/>
      <c r="E46" s="38"/>
      <c r="F46" s="39"/>
    </row>
    <row r="47" spans="1:6" ht="12.75">
      <c r="A47" s="38"/>
      <c r="B47" s="38"/>
      <c r="C47" s="38"/>
      <c r="E47" s="38"/>
      <c r="F47" s="39"/>
    </row>
    <row r="48" spans="1:6" ht="12.75">
      <c r="A48" s="38"/>
      <c r="B48" s="38"/>
      <c r="C48" s="38"/>
      <c r="E48" s="38"/>
      <c r="F48" s="39"/>
    </row>
    <row r="49" spans="1:6" ht="12.75">
      <c r="A49" s="38"/>
      <c r="B49" s="38"/>
      <c r="C49" s="38"/>
      <c r="E49" s="38"/>
      <c r="F49" s="39"/>
    </row>
    <row r="50" spans="1:6" ht="12.75">
      <c r="A50" s="38"/>
      <c r="B50" s="38"/>
      <c r="C50" s="38"/>
      <c r="E50" s="38"/>
      <c r="F50" s="39"/>
    </row>
    <row r="51" spans="1:6" ht="12.75">
      <c r="A51" s="38"/>
      <c r="B51" s="38"/>
      <c r="C51" s="38"/>
      <c r="D51" s="39"/>
      <c r="E51" s="38"/>
      <c r="F51" s="39"/>
    </row>
    <row r="52" spans="1:6" ht="12.75">
      <c r="A52" s="38"/>
      <c r="B52" s="38"/>
      <c r="C52" s="38"/>
      <c r="D52" s="39"/>
      <c r="E52" s="38"/>
      <c r="F52" s="39"/>
    </row>
    <row r="53" spans="1:6" ht="12.75">
      <c r="A53" s="38"/>
      <c r="B53" s="38"/>
      <c r="C53" s="38"/>
      <c r="D53" s="39"/>
      <c r="E53" s="38"/>
      <c r="F53" s="39"/>
    </row>
    <row r="54" spans="1:6" ht="12.75">
      <c r="A54" s="38"/>
      <c r="B54" s="38"/>
      <c r="C54" s="38"/>
      <c r="D54" s="39"/>
      <c r="E54" s="38"/>
      <c r="F54" s="39"/>
    </row>
    <row r="55" spans="1:6" ht="12.75">
      <c r="A55" s="38"/>
      <c r="B55" s="38"/>
      <c r="C55" s="38"/>
      <c r="D55" s="39"/>
      <c r="E55" s="38"/>
      <c r="F55" s="39"/>
    </row>
    <row r="56" spans="1:6" ht="12.75">
      <c r="A56" s="38"/>
      <c r="B56" s="38"/>
      <c r="C56" s="38"/>
      <c r="D56" s="39"/>
      <c r="E56" s="38"/>
      <c r="F56" s="39"/>
    </row>
  </sheetData>
  <sheetProtection/>
  <mergeCells count="15">
    <mergeCell ref="C45:H45"/>
    <mergeCell ref="B38:H38"/>
    <mergeCell ref="C39:H39"/>
    <mergeCell ref="C40:H40"/>
    <mergeCell ref="C41:H41"/>
    <mergeCell ref="C42:H42"/>
    <mergeCell ref="C43:H43"/>
    <mergeCell ref="A1:Q1"/>
    <mergeCell ref="A2:Q2"/>
    <mergeCell ref="A3:Q3"/>
    <mergeCell ref="A4:Q4"/>
    <mergeCell ref="A5:Q5"/>
    <mergeCell ref="B7:F7"/>
    <mergeCell ref="G7:K7"/>
    <mergeCell ref="L7:P7"/>
  </mergeCells>
  <printOptions horizontalCentered="1" verticalCentered="1"/>
  <pageMargins left="0.2362204724409449" right="0.2362204724409449" top="0.5118110236220472" bottom="0.5118110236220472" header="0.3937007874015748" footer="0.5118110236220472"/>
  <pageSetup fitToHeight="0" fitToWidth="2" horizontalDpi="300" verticalDpi="300" orientation="landscape" paperSize="9" scale="85" r:id="rId2"/>
  <headerFooter alignWithMargins="0">
    <oddHeader>&amp;CF.R.I.E.</oddHeader>
    <oddFooter xml:space="preserve">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3" width="9.7109375" style="0" customWidth="1"/>
    <col min="4" max="4" width="9.7109375" style="4" customWidth="1"/>
    <col min="5" max="5" width="9.7109375" style="0" customWidth="1"/>
    <col min="6" max="9" width="9.7109375" style="4" customWidth="1"/>
    <col min="10" max="10" width="9.7109375" style="0" customWidth="1"/>
    <col min="11" max="11" width="9.7109375" style="4" customWidth="1"/>
    <col min="12" max="13" width="9.7109375" style="0" customWidth="1"/>
    <col min="14" max="14" width="9.7109375" style="4" customWidth="1"/>
    <col min="15" max="15" width="9.7109375" style="0" customWidth="1"/>
    <col min="16" max="16" width="9.7109375" style="4" customWidth="1"/>
  </cols>
  <sheetData>
    <row r="1" spans="1:17" ht="12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2.75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" customHeight="1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5.75" customHeight="1">
      <c r="A5" s="73" t="s">
        <v>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4:16" ht="13.5" thickBot="1">
      <c r="D6"/>
      <c r="F6"/>
      <c r="G6"/>
      <c r="H6"/>
      <c r="I6"/>
      <c r="K6"/>
      <c r="N6"/>
      <c r="P6"/>
    </row>
    <row r="7" spans="2:18" ht="15" customHeight="1" thickBot="1">
      <c r="B7" s="75" t="s">
        <v>34</v>
      </c>
      <c r="C7" s="76"/>
      <c r="D7" s="76"/>
      <c r="E7" s="76"/>
      <c r="F7" s="77"/>
      <c r="G7" s="75" t="s">
        <v>1</v>
      </c>
      <c r="H7" s="76"/>
      <c r="I7" s="76"/>
      <c r="J7" s="76"/>
      <c r="K7" s="77"/>
      <c r="L7" s="78" t="s">
        <v>12</v>
      </c>
      <c r="M7" s="79"/>
      <c r="N7" s="79"/>
      <c r="O7" s="79"/>
      <c r="P7" s="80"/>
      <c r="R7" s="2"/>
    </row>
    <row r="8" spans="2:18" ht="12.75" customHeight="1">
      <c r="B8" s="17"/>
      <c r="C8" s="8" t="s">
        <v>4</v>
      </c>
      <c r="D8" s="8" t="s">
        <v>16</v>
      </c>
      <c r="E8" s="7" t="s">
        <v>5</v>
      </c>
      <c r="F8" s="25" t="s">
        <v>3</v>
      </c>
      <c r="G8" s="17"/>
      <c r="H8" s="8" t="s">
        <v>4</v>
      </c>
      <c r="I8" s="8" t="s">
        <v>16</v>
      </c>
      <c r="J8" s="7" t="s">
        <v>5</v>
      </c>
      <c r="K8" s="25" t="s">
        <v>3</v>
      </c>
      <c r="L8" s="7"/>
      <c r="M8" s="8" t="s">
        <v>4</v>
      </c>
      <c r="N8" s="8" t="s">
        <v>16</v>
      </c>
      <c r="O8" s="7" t="s">
        <v>5</v>
      </c>
      <c r="P8" s="25" t="s">
        <v>3</v>
      </c>
      <c r="R8" s="2"/>
    </row>
    <row r="9" spans="2:16" ht="12.75">
      <c r="B9" s="10" t="s">
        <v>0</v>
      </c>
      <c r="C9" s="9" t="s">
        <v>22</v>
      </c>
      <c r="D9" s="9" t="s">
        <v>22</v>
      </c>
      <c r="E9" s="34" t="s">
        <v>22</v>
      </c>
      <c r="F9" s="26" t="s">
        <v>20</v>
      </c>
      <c r="G9" s="11" t="s">
        <v>2</v>
      </c>
      <c r="H9" s="9" t="s">
        <v>22</v>
      </c>
      <c r="I9" s="9" t="s">
        <v>22</v>
      </c>
      <c r="J9" s="34" t="s">
        <v>22</v>
      </c>
      <c r="K9" s="26" t="s">
        <v>20</v>
      </c>
      <c r="L9" s="10" t="s">
        <v>17</v>
      </c>
      <c r="M9" s="9" t="s">
        <v>22</v>
      </c>
      <c r="N9" s="9" t="s">
        <v>22</v>
      </c>
      <c r="O9" s="34" t="s">
        <v>22</v>
      </c>
      <c r="P9" s="26" t="s">
        <v>20</v>
      </c>
    </row>
    <row r="10" spans="2:16" ht="13.5" thickBot="1">
      <c r="B10" s="13"/>
      <c r="C10" s="72" t="s">
        <v>47</v>
      </c>
      <c r="D10" s="72" t="s">
        <v>47</v>
      </c>
      <c r="E10" s="20" t="s">
        <v>47</v>
      </c>
      <c r="F10" s="31">
        <v>42370</v>
      </c>
      <c r="G10" s="14"/>
      <c r="H10" s="72" t="s">
        <v>47</v>
      </c>
      <c r="I10" s="72" t="s">
        <v>47</v>
      </c>
      <c r="J10" s="20" t="s">
        <v>47</v>
      </c>
      <c r="K10" s="31">
        <f>F10</f>
        <v>42370</v>
      </c>
      <c r="L10" s="13"/>
      <c r="M10" s="72" t="s">
        <v>47</v>
      </c>
      <c r="N10" s="72" t="s">
        <v>47</v>
      </c>
      <c r="O10" s="20" t="s">
        <v>47</v>
      </c>
      <c r="P10" s="31">
        <f>F10</f>
        <v>42370</v>
      </c>
    </row>
    <row r="11" spans="2:16" ht="12.75">
      <c r="B11" s="7" t="s">
        <v>6</v>
      </c>
      <c r="C11" s="28">
        <v>0</v>
      </c>
      <c r="D11" s="15">
        <v>0</v>
      </c>
      <c r="E11" s="16">
        <f>D11/$D$18</f>
        <v>0</v>
      </c>
      <c r="F11" s="15">
        <f>'I trimestre 2016'!D11+'IV trimestre 2016'!D11+'II trimestre 2016'!D11+'III trimestre 2016'!D11</f>
        <v>8540</v>
      </c>
      <c r="G11" s="45" t="s">
        <v>6</v>
      </c>
      <c r="H11" s="28">
        <v>4</v>
      </c>
      <c r="I11" s="15">
        <v>13292</v>
      </c>
      <c r="J11" s="16">
        <f>I11/$I$18</f>
        <v>0.27587552393415266</v>
      </c>
      <c r="K11" s="15">
        <f>'I trimestre 2016'!I11+'IV trimestre 2016'!I11+'II trimestre 2016'!I11+'III trimestre 2016'!I11</f>
        <v>18597</v>
      </c>
      <c r="L11" s="36">
        <v>908</v>
      </c>
      <c r="M11" s="28">
        <v>5</v>
      </c>
      <c r="N11" s="15">
        <v>13594.25</v>
      </c>
      <c r="O11" s="16">
        <f>N11/$N$18</f>
        <v>0.2821487241379668</v>
      </c>
      <c r="P11" s="15">
        <f>'I trimestre 2016'!N11+N11+'II trimestre 2016'!N11+'III trimestre 2016'!N11</f>
        <v>21599.25</v>
      </c>
    </row>
    <row r="12" spans="2:16" ht="12.75">
      <c r="B12" s="10" t="s">
        <v>13</v>
      </c>
      <c r="C12" s="29">
        <v>5</v>
      </c>
      <c r="D12" s="18">
        <v>4975.9</v>
      </c>
      <c r="E12" s="19">
        <f aca="true" t="shared" si="0" ref="E12:E17">D12/$D$18</f>
        <v>0.10327482843394148</v>
      </c>
      <c r="F12" s="18">
        <f>'I trimestre 2016'!D12+'IV trimestre 2016'!D12+'II trimestre 2016'!D12+'III trimestre 2016'!D12</f>
        <v>7668.9</v>
      </c>
      <c r="G12" s="12" t="s">
        <v>7</v>
      </c>
      <c r="H12" s="29">
        <v>1</v>
      </c>
      <c r="I12" s="18">
        <v>302.25</v>
      </c>
      <c r="J12" s="19">
        <f>I12/$I$18</f>
        <v>0.0062732002038141475</v>
      </c>
      <c r="K12" s="18">
        <f>'I trimestre 2016'!I12+'IV trimestre 2016'!I12+'II trimestre 2016'!I12+'III trimestre 2016'!I12</f>
        <v>3002.25</v>
      </c>
      <c r="L12" s="37">
        <v>198</v>
      </c>
      <c r="M12" s="29">
        <v>3</v>
      </c>
      <c r="N12" s="18">
        <v>8794</v>
      </c>
      <c r="O12" s="19">
        <f>N12/$N$18</f>
        <v>0.18251951229889696</v>
      </c>
      <c r="P12" s="18">
        <f>'I trimestre 2016'!N12+N12+'II trimestre 2016'!N12+'III trimestre 2016'!N12</f>
        <v>19004.5</v>
      </c>
    </row>
    <row r="13" spans="2:16" ht="12.75">
      <c r="B13" s="10" t="s">
        <v>9</v>
      </c>
      <c r="C13" s="29">
        <v>4</v>
      </c>
      <c r="D13" s="18">
        <v>24025</v>
      </c>
      <c r="E13" s="19">
        <f t="shared" si="0"/>
        <v>0.49863899055958605</v>
      </c>
      <c r="F13" s="18">
        <f>'I trimestre 2016'!D13+'IV trimestre 2016'!D13+'II trimestre 2016'!D13+'III trimestre 2016'!D13</f>
        <v>56236.5</v>
      </c>
      <c r="G13" s="12" t="s">
        <v>8</v>
      </c>
      <c r="H13" s="29">
        <v>13</v>
      </c>
      <c r="I13" s="18">
        <v>24291.9</v>
      </c>
      <c r="J13" s="19">
        <f>I13/$I$18</f>
        <v>0.5041785013433677</v>
      </c>
      <c r="K13" s="18">
        <f>'I trimestre 2016'!I13+'IV trimestre 2016'!I13+'II trimestre 2016'!I13+'III trimestre 2016'!I13</f>
        <v>52159.65</v>
      </c>
      <c r="L13" s="9" t="s">
        <v>29</v>
      </c>
      <c r="M13" s="29">
        <v>17</v>
      </c>
      <c r="N13" s="18">
        <v>25792.9</v>
      </c>
      <c r="O13" s="19">
        <f>N13/$N$18</f>
        <v>0.5353317635631362</v>
      </c>
      <c r="P13" s="18">
        <f>'I trimestre 2016'!N13+N13+'II trimestre 2016'!N13+'III trimestre 2016'!N13</f>
        <v>71128.25</v>
      </c>
    </row>
    <row r="14" spans="2:16" ht="12.75">
      <c r="B14" s="10" t="s">
        <v>39</v>
      </c>
      <c r="C14" s="29">
        <v>1</v>
      </c>
      <c r="D14" s="18">
        <v>667</v>
      </c>
      <c r="E14" s="19">
        <f t="shared" si="0"/>
        <v>0.013843588208251567</v>
      </c>
      <c r="F14" s="18">
        <f>'I trimestre 2016'!D14+'IV trimestre 2016'!D14+'II trimestre 2016'!D14+'III trimestre 2016'!D14</f>
        <v>667</v>
      </c>
      <c r="G14" s="12" t="s">
        <v>10</v>
      </c>
      <c r="H14" s="32">
        <v>7</v>
      </c>
      <c r="I14" s="18">
        <v>10295</v>
      </c>
      <c r="J14" s="19">
        <f>I14/$I$18</f>
        <v>0.21367277451866548</v>
      </c>
      <c r="K14" s="18">
        <f>'I trimestre 2016'!I14+'IV trimestre 2016'!I14+'II trimestre 2016'!I14+'III trimestre 2016'!I14</f>
        <v>37973.1</v>
      </c>
      <c r="L14" s="35"/>
      <c r="M14" s="29"/>
      <c r="N14" s="18"/>
      <c r="O14" s="30"/>
      <c r="P14" s="18"/>
    </row>
    <row r="15" spans="2:16" ht="12.75">
      <c r="B15" s="10" t="s">
        <v>19</v>
      </c>
      <c r="C15" s="29">
        <v>6</v>
      </c>
      <c r="D15" s="18">
        <v>2464</v>
      </c>
      <c r="E15" s="19">
        <f t="shared" si="0"/>
        <v>0.05114033185177191</v>
      </c>
      <c r="F15" s="18">
        <f>'I trimestre 2016'!D15+'IV trimestre 2016'!D15+'II trimestre 2016'!D15+'III trimestre 2016'!D15</f>
        <v>11664.1</v>
      </c>
      <c r="G15" s="12"/>
      <c r="H15" s="32"/>
      <c r="I15" s="18"/>
      <c r="J15" s="19"/>
      <c r="K15" s="18"/>
      <c r="L15" s="35"/>
      <c r="M15" s="29"/>
      <c r="N15" s="18"/>
      <c r="O15" s="30"/>
      <c r="P15" s="18"/>
    </row>
    <row r="16" spans="2:16" ht="12.75">
      <c r="B16" s="10" t="s">
        <v>37</v>
      </c>
      <c r="C16" s="29">
        <v>4</v>
      </c>
      <c r="D16" s="18">
        <v>2455</v>
      </c>
      <c r="E16" s="19">
        <f t="shared" si="0"/>
        <v>0.05095353680848216</v>
      </c>
      <c r="F16" s="18">
        <f>'I trimestre 2016'!D16+'IV trimestre 2016'!D16+'II trimestre 2016'!D16+'III trimestre 2016'!D16</f>
        <v>12410</v>
      </c>
      <c r="G16" s="12"/>
      <c r="H16" s="32"/>
      <c r="I16" s="18"/>
      <c r="J16" s="19"/>
      <c r="K16" s="18"/>
      <c r="L16" s="35"/>
      <c r="M16" s="29"/>
      <c r="N16" s="18"/>
      <c r="O16" s="30"/>
      <c r="P16" s="18"/>
    </row>
    <row r="17" spans="2:16" ht="13.5" thickBot="1">
      <c r="B17" s="10" t="s">
        <v>28</v>
      </c>
      <c r="C17" s="29">
        <v>5</v>
      </c>
      <c r="D17" s="18">
        <v>13594.25</v>
      </c>
      <c r="E17" s="54">
        <f t="shared" si="0"/>
        <v>0.2821487241379668</v>
      </c>
      <c r="F17" s="14">
        <f>'I trimestre 2016'!D17+'IV trimestre 2016'!D17+'II trimestre 2016'!D17+'III trimestre 2016'!D17</f>
        <v>14545.5</v>
      </c>
      <c r="G17" s="33"/>
      <c r="H17" s="32"/>
      <c r="I17" s="27"/>
      <c r="J17" s="54"/>
      <c r="K17" s="14"/>
      <c r="L17" s="35"/>
      <c r="M17" s="29"/>
      <c r="N17" s="18"/>
      <c r="O17" s="30"/>
      <c r="P17" s="14"/>
    </row>
    <row r="18" spans="2:16" ht="13.5" thickBot="1">
      <c r="B18" s="40" t="s">
        <v>3</v>
      </c>
      <c r="C18" s="40">
        <f>SUM(C11:C17)</f>
        <v>25</v>
      </c>
      <c r="D18" s="41">
        <f>SUM(D11:D17)</f>
        <v>48181.15</v>
      </c>
      <c r="E18" s="51">
        <f>SUM(E11:E17)</f>
        <v>1</v>
      </c>
      <c r="F18" s="52">
        <f>SUM(F11:F17)</f>
        <v>111732</v>
      </c>
      <c r="G18" s="40" t="s">
        <v>3</v>
      </c>
      <c r="H18" s="41">
        <f>SUM(H11:H14)</f>
        <v>25</v>
      </c>
      <c r="I18" s="41">
        <f>SUM(I11:I14)</f>
        <v>48181.15</v>
      </c>
      <c r="J18" s="48">
        <f>SUM(J11:J14)</f>
        <v>1</v>
      </c>
      <c r="K18" s="52">
        <f>SUM(K11:K14)</f>
        <v>111732</v>
      </c>
      <c r="L18" s="40" t="s">
        <v>3</v>
      </c>
      <c r="M18" s="40">
        <f>SUM(M10:M15)</f>
        <v>25</v>
      </c>
      <c r="N18" s="41">
        <f>SUM(N11:N13)</f>
        <v>48181.15</v>
      </c>
      <c r="O18" s="48">
        <f>SUM(O11:O13)</f>
        <v>1</v>
      </c>
      <c r="P18" s="52">
        <f>SUM(P11:P13)</f>
        <v>111732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84" t="s">
        <v>35</v>
      </c>
      <c r="C38" s="85"/>
      <c r="D38" s="85"/>
      <c r="E38" s="85"/>
      <c r="F38" s="85"/>
      <c r="G38" s="85"/>
      <c r="H38" s="86"/>
    </row>
    <row r="39" spans="2:8" ht="12.75">
      <c r="B39" s="55" t="s">
        <v>6</v>
      </c>
      <c r="C39" s="87" t="s">
        <v>30</v>
      </c>
      <c r="D39" s="88"/>
      <c r="E39" s="88"/>
      <c r="F39" s="88"/>
      <c r="G39" s="88"/>
      <c r="H39" s="89"/>
    </row>
    <row r="40" spans="2:8" ht="12.75">
      <c r="B40" s="56" t="s">
        <v>13</v>
      </c>
      <c r="C40" s="81" t="s">
        <v>31</v>
      </c>
      <c r="D40" s="82"/>
      <c r="E40" s="82"/>
      <c r="F40" s="82"/>
      <c r="G40" s="82"/>
      <c r="H40" s="83"/>
    </row>
    <row r="41" spans="2:8" ht="12.75">
      <c r="B41" s="56" t="s">
        <v>9</v>
      </c>
      <c r="C41" s="81" t="s">
        <v>32</v>
      </c>
      <c r="D41" s="82"/>
      <c r="E41" s="82"/>
      <c r="F41" s="82"/>
      <c r="G41" s="82"/>
      <c r="H41" s="83"/>
    </row>
    <row r="42" spans="2:8" ht="12.75">
      <c r="B42" s="56" t="s">
        <v>39</v>
      </c>
      <c r="C42" s="81" t="s">
        <v>40</v>
      </c>
      <c r="D42" s="82"/>
      <c r="E42" s="82"/>
      <c r="F42" s="82"/>
      <c r="G42" s="82"/>
      <c r="H42" s="83"/>
    </row>
    <row r="43" spans="1:8" ht="12.75">
      <c r="A43" s="38"/>
      <c r="B43" s="56" t="s">
        <v>19</v>
      </c>
      <c r="C43" s="81" t="s">
        <v>33</v>
      </c>
      <c r="D43" s="82"/>
      <c r="E43" s="82"/>
      <c r="F43" s="82"/>
      <c r="G43" s="82"/>
      <c r="H43" s="83"/>
    </row>
    <row r="44" spans="1:8" ht="12.75">
      <c r="A44" s="38"/>
      <c r="B44" s="56" t="s">
        <v>37</v>
      </c>
      <c r="C44" s="58" t="s">
        <v>38</v>
      </c>
      <c r="D44" s="59"/>
      <c r="E44" s="59"/>
      <c r="F44" s="59"/>
      <c r="G44" s="59"/>
      <c r="H44" s="60"/>
    </row>
    <row r="45" spans="1:8" ht="13.5" thickBot="1">
      <c r="A45" s="38"/>
      <c r="B45" s="57" t="s">
        <v>28</v>
      </c>
      <c r="C45" s="90" t="s">
        <v>36</v>
      </c>
      <c r="D45" s="91"/>
      <c r="E45" s="91"/>
      <c r="F45" s="91"/>
      <c r="G45" s="91"/>
      <c r="H45" s="92"/>
    </row>
    <row r="46" spans="1:6" ht="12.75">
      <c r="A46" s="38"/>
      <c r="B46" s="38"/>
      <c r="C46" s="38"/>
      <c r="E46" s="38"/>
      <c r="F46" s="39"/>
    </row>
    <row r="47" spans="1:6" ht="12.75">
      <c r="A47" s="38"/>
      <c r="B47" s="38"/>
      <c r="C47" s="38"/>
      <c r="E47" s="38"/>
      <c r="F47" s="39"/>
    </row>
    <row r="48" spans="1:6" ht="12.75">
      <c r="A48" s="38"/>
      <c r="B48" s="38"/>
      <c r="C48" s="38"/>
      <c r="E48" s="38"/>
      <c r="F48" s="39"/>
    </row>
    <row r="49" spans="1:6" ht="12.75">
      <c r="A49" s="38"/>
      <c r="B49" s="38"/>
      <c r="C49" s="38"/>
      <c r="E49" s="38"/>
      <c r="F49" s="39"/>
    </row>
    <row r="50" spans="1:6" ht="12.75">
      <c r="A50" s="38"/>
      <c r="B50" s="38"/>
      <c r="C50" s="38"/>
      <c r="E50" s="38"/>
      <c r="F50" s="39"/>
    </row>
    <row r="51" spans="1:6" ht="12.75">
      <c r="A51" s="38"/>
      <c r="B51" s="38"/>
      <c r="C51" s="38"/>
      <c r="D51" s="39"/>
      <c r="E51" s="38"/>
      <c r="F51" s="39"/>
    </row>
    <row r="52" spans="1:6" ht="12.75">
      <c r="A52" s="38"/>
      <c r="B52" s="38"/>
      <c r="C52" s="38"/>
      <c r="D52" s="39"/>
      <c r="E52" s="38"/>
      <c r="F52" s="39"/>
    </row>
    <row r="53" spans="1:6" ht="12.75">
      <c r="A53" s="38"/>
      <c r="B53" s="38"/>
      <c r="C53" s="38"/>
      <c r="D53" s="39"/>
      <c r="E53" s="38"/>
      <c r="F53" s="39"/>
    </row>
    <row r="54" spans="1:6" ht="12.75">
      <c r="A54" s="38"/>
      <c r="B54" s="38"/>
      <c r="C54" s="38"/>
      <c r="D54" s="39"/>
      <c r="E54" s="38"/>
      <c r="F54" s="39"/>
    </row>
    <row r="55" spans="1:6" ht="12.75">
      <c r="A55" s="38"/>
      <c r="B55" s="38"/>
      <c r="C55" s="38"/>
      <c r="D55" s="39"/>
      <c r="E55" s="38"/>
      <c r="F55" s="39"/>
    </row>
    <row r="56" spans="1:6" ht="12.75">
      <c r="A56" s="38"/>
      <c r="B56" s="38"/>
      <c r="C56" s="38"/>
      <c r="D56" s="39"/>
      <c r="E56" s="38"/>
      <c r="F56" s="39"/>
    </row>
  </sheetData>
  <sheetProtection/>
  <mergeCells count="15">
    <mergeCell ref="C45:H45"/>
    <mergeCell ref="B38:H38"/>
    <mergeCell ref="C39:H39"/>
    <mergeCell ref="C40:H40"/>
    <mergeCell ref="C41:H41"/>
    <mergeCell ref="C42:H42"/>
    <mergeCell ref="C43:H43"/>
    <mergeCell ref="A1:Q1"/>
    <mergeCell ref="A2:Q2"/>
    <mergeCell ref="A3:Q3"/>
    <mergeCell ref="A4:Q4"/>
    <mergeCell ref="A5:Q5"/>
    <mergeCell ref="B7:F7"/>
    <mergeCell ref="G7:K7"/>
    <mergeCell ref="L7:P7"/>
  </mergeCells>
  <printOptions horizontalCentered="1" verticalCentered="1"/>
  <pageMargins left="0.2362204724409449" right="0.2362204724409449" top="0.5118110236220472" bottom="0.5118110236220472" header="0.3937007874015748" footer="0.5118110236220472"/>
  <pageSetup fitToHeight="0" fitToWidth="2" horizontalDpi="300" verticalDpi="300" orientation="landscape" paperSize="9" scale="85" r:id="rId2"/>
  <headerFooter alignWithMargins="0">
    <oddHeader>&amp;CF.R.I.E.</oddHeader>
    <oddFooter xml:space="preserve">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9.140625" style="6" customWidth="1"/>
    <col min="2" max="13" width="11.7109375" style="6" customWidth="1"/>
    <col min="14" max="14" width="11.140625" style="6" bestFit="1" customWidth="1"/>
    <col min="15" max="16384" width="9.140625" style="6" customWidth="1"/>
  </cols>
  <sheetData>
    <row r="1" spans="1:14" ht="12.7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12.75">
      <c r="A2" s="73" t="s">
        <v>41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>
      <c r="A3" s="73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>
      <c r="A4" s="74" t="s">
        <v>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2.75">
      <c r="A5" s="73" t="s">
        <v>15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3.5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2:13" ht="13.5" thickBot="1">
      <c r="B7" s="93" t="s">
        <v>42</v>
      </c>
      <c r="C7" s="93"/>
      <c r="D7" s="93"/>
      <c r="E7" s="93"/>
      <c r="F7" s="93" t="s">
        <v>43</v>
      </c>
      <c r="G7" s="93"/>
      <c r="H7" s="93"/>
      <c r="I7" s="93"/>
      <c r="J7" s="93" t="s">
        <v>44</v>
      </c>
      <c r="K7" s="93"/>
      <c r="L7" s="93"/>
      <c r="M7" s="93"/>
    </row>
    <row r="8" spans="2:13" ht="12.75">
      <c r="B8" s="17"/>
      <c r="C8" s="17" t="s">
        <v>23</v>
      </c>
      <c r="D8" s="17" t="s">
        <v>16</v>
      </c>
      <c r="E8" s="17" t="s">
        <v>5</v>
      </c>
      <c r="F8" s="17"/>
      <c r="G8" s="17" t="s">
        <v>23</v>
      </c>
      <c r="H8" s="17" t="s">
        <v>16</v>
      </c>
      <c r="I8" s="17" t="s">
        <v>5</v>
      </c>
      <c r="J8" s="17"/>
      <c r="K8" s="17" t="s">
        <v>24</v>
      </c>
      <c r="L8" s="17" t="s">
        <v>16</v>
      </c>
      <c r="M8" s="17" t="s">
        <v>5</v>
      </c>
    </row>
    <row r="9" spans="2:13" ht="12.75">
      <c r="B9" s="10" t="s">
        <v>0</v>
      </c>
      <c r="C9" s="10" t="s">
        <v>22</v>
      </c>
      <c r="D9" s="10" t="s">
        <v>25</v>
      </c>
      <c r="E9" s="10" t="s">
        <v>27</v>
      </c>
      <c r="F9" s="10" t="s">
        <v>2</v>
      </c>
      <c r="G9" s="10" t="s">
        <v>22</v>
      </c>
      <c r="H9" s="10" t="s">
        <v>25</v>
      </c>
      <c r="I9" s="10" t="s">
        <v>27</v>
      </c>
      <c r="J9" s="10" t="s">
        <v>18</v>
      </c>
      <c r="K9" s="10" t="s">
        <v>22</v>
      </c>
      <c r="L9" s="10" t="s">
        <v>25</v>
      </c>
      <c r="M9" s="10" t="s">
        <v>27</v>
      </c>
    </row>
    <row r="10" spans="2:13" ht="13.5" thickBot="1">
      <c r="B10" s="20"/>
      <c r="C10" s="20">
        <v>2016</v>
      </c>
      <c r="D10" s="20">
        <f>C10</f>
        <v>2016</v>
      </c>
      <c r="E10" s="20">
        <f>C10</f>
        <v>2016</v>
      </c>
      <c r="F10" s="20"/>
      <c r="G10" s="10">
        <f>C10</f>
        <v>2016</v>
      </c>
      <c r="H10" s="20">
        <f>C10</f>
        <v>2016</v>
      </c>
      <c r="I10" s="20">
        <f>C10</f>
        <v>2016</v>
      </c>
      <c r="J10" s="20"/>
      <c r="K10" s="20">
        <f>C10</f>
        <v>2016</v>
      </c>
      <c r="L10" s="10">
        <f>C10</f>
        <v>2016</v>
      </c>
      <c r="M10" s="20">
        <f>C10</f>
        <v>2016</v>
      </c>
    </row>
    <row r="11" spans="2:14" ht="12.75">
      <c r="B11" s="7" t="s">
        <v>6</v>
      </c>
      <c r="C11" s="63">
        <f>'I trimestre 2016'!C11+'II trimestre 2016'!C11+'III trimestre 2016'!C11+'IV trimestre 2016'!C11</f>
        <v>8</v>
      </c>
      <c r="D11" s="15">
        <f>'I trimestre 2016'!D11+'II trimestre 2016'!D11+'III trimestre 2016'!D11+'IV trimestre 2016'!D11</f>
        <v>8540</v>
      </c>
      <c r="E11" s="46">
        <f aca="true" t="shared" si="0" ref="E11:E17">D11/$D$18</f>
        <v>0.07643289299394981</v>
      </c>
      <c r="F11" s="50" t="s">
        <v>6</v>
      </c>
      <c r="G11" s="63">
        <f>'I trimestre 2016'!H11+'II trimestre 2016'!H11+'III trimestre 2016'!H11+'IV trimestre 2016'!H11</f>
        <v>8</v>
      </c>
      <c r="H11" s="67">
        <f>'I trimestre 2016'!I11+'II trimestre 2016'!I11+'III trimestre 2016'!I11+'IV trimestre 2016'!I11</f>
        <v>18597</v>
      </c>
      <c r="I11" s="49">
        <f>H11/$H$18</f>
        <v>0.16644291697991623</v>
      </c>
      <c r="J11" s="7">
        <v>908</v>
      </c>
      <c r="K11" s="63">
        <f>'I trimestre 2016'!M11+'II trimestre 2016'!M11+'III trimestre 2016'!M11+'IV trimestre 2016'!M11</f>
        <v>11</v>
      </c>
      <c r="L11" s="67">
        <f>'I trimestre 2016'!N11+'II trimestre 2016'!N11+'III trimestre 2016'!N11+'IV trimestre 2016'!N11</f>
        <v>21599.25</v>
      </c>
      <c r="M11" s="62">
        <f>L11/$L$18</f>
        <v>0.1933130168617764</v>
      </c>
      <c r="N11" s="69"/>
    </row>
    <row r="12" spans="2:14" ht="12.75">
      <c r="B12" s="10" t="s">
        <v>13</v>
      </c>
      <c r="C12" s="64">
        <f>'I trimestre 2016'!C12+'II trimestre 2016'!C12+'III trimestre 2016'!C12+'IV trimestre 2016'!C12</f>
        <v>7</v>
      </c>
      <c r="D12" s="18">
        <f>'I trimestre 2016'!D12+'II trimestre 2016'!D12+'III trimestre 2016'!D12+'IV trimestre 2016'!D12</f>
        <v>7668.9</v>
      </c>
      <c r="E12" s="47">
        <f t="shared" si="0"/>
        <v>0.06863655890881752</v>
      </c>
      <c r="F12" s="53" t="s">
        <v>7</v>
      </c>
      <c r="G12" s="64">
        <f>'I trimestre 2016'!H12+'II trimestre 2016'!H12+'III trimestre 2016'!H12+'IV trimestre 2016'!H12</f>
        <v>3</v>
      </c>
      <c r="H12" s="65">
        <f>'I trimestre 2016'!I12+'II trimestre 2016'!I12+'III trimestre 2016'!I12+'IV trimestre 2016'!I12</f>
        <v>3002.25</v>
      </c>
      <c r="I12" s="44">
        <f>H12/$H$18</f>
        <v>0.026870099881860166</v>
      </c>
      <c r="J12" s="10" t="s">
        <v>26</v>
      </c>
      <c r="K12" s="64">
        <f>'I trimestre 2016'!M12+'II trimestre 2016'!M12+'III trimestre 2016'!M12+'IV trimestre 2016'!M12</f>
        <v>16</v>
      </c>
      <c r="L12" s="65">
        <f>'I trimestre 2016'!N12+'II trimestre 2016'!N12+'III trimestre 2016'!N12+'IV trimestre 2016'!N12</f>
        <v>19004.5</v>
      </c>
      <c r="M12" s="30">
        <f>L12/$L$18</f>
        <v>0.17009003687394839</v>
      </c>
      <c r="N12" s="71"/>
    </row>
    <row r="13" spans="2:14" ht="12.75">
      <c r="B13" s="10" t="s">
        <v>9</v>
      </c>
      <c r="C13" s="64">
        <f>'I trimestre 2016'!C13+'II trimestre 2016'!C13+'III trimestre 2016'!C13+'IV trimestre 2016'!C13</f>
        <v>22</v>
      </c>
      <c r="D13" s="18">
        <f>'I trimestre 2016'!D13+'II trimestre 2016'!D13+'III trimestre 2016'!D13+'IV trimestre 2016'!D13</f>
        <v>56236.5</v>
      </c>
      <c r="E13" s="47">
        <f t="shared" si="0"/>
        <v>0.5033159703576415</v>
      </c>
      <c r="F13" s="53" t="s">
        <v>8</v>
      </c>
      <c r="G13" s="64">
        <f>'I trimestre 2016'!H13+'II trimestre 2016'!H13+'III trimestre 2016'!H13+'IV trimestre 2016'!H13</f>
        <v>35</v>
      </c>
      <c r="H13" s="65">
        <f>'I trimestre 2016'!I13+'II trimestre 2016'!I13+'III trimestre 2016'!I13+'IV trimestre 2016'!I13</f>
        <v>52159.65</v>
      </c>
      <c r="I13" s="44">
        <f>H13/$H$18</f>
        <v>0.4668282139405005</v>
      </c>
      <c r="J13" s="10" t="s">
        <v>11</v>
      </c>
      <c r="K13" s="64">
        <f>'I trimestre 2016'!M13+'II trimestre 2016'!M13+'III trimestre 2016'!M13+'IV trimestre 2016'!M13</f>
        <v>44</v>
      </c>
      <c r="L13" s="65">
        <f>'I trimestre 2016'!N13+'II trimestre 2016'!N13+'III trimestre 2016'!N13+'IV trimestre 2016'!N13</f>
        <v>71128.25</v>
      </c>
      <c r="M13" s="30">
        <f>L13/$L$18</f>
        <v>0.6365969462642752</v>
      </c>
      <c r="N13" s="71"/>
    </row>
    <row r="14" spans="2:14" ht="12.75">
      <c r="B14" s="10" t="s">
        <v>39</v>
      </c>
      <c r="C14" s="64">
        <f>'I trimestre 2016'!C14+'II trimestre 2016'!C14+'III trimestre 2016'!C14+'IV trimestre 2016'!C14</f>
        <v>1</v>
      </c>
      <c r="D14" s="18">
        <f>'I trimestre 2016'!D14+'II trimestre 2016'!D14+'III trimestre 2016'!D14+'IV trimestre 2016'!D14</f>
        <v>667</v>
      </c>
      <c r="E14" s="47">
        <f t="shared" si="0"/>
        <v>0.005969641642501701</v>
      </c>
      <c r="F14" s="53" t="s">
        <v>10</v>
      </c>
      <c r="G14" s="64">
        <f>'I trimestre 2016'!H14+'II trimestre 2016'!H14+'III trimestre 2016'!H14+'IV trimestre 2016'!H14</f>
        <v>25</v>
      </c>
      <c r="H14" s="65">
        <f>'I trimestre 2016'!I14+'II trimestre 2016'!I14+'III trimestre 2016'!I14+'IV trimestre 2016'!I14</f>
        <v>37973.1</v>
      </c>
      <c r="I14" s="44">
        <f>H14/$H$18</f>
        <v>0.3398587691977231</v>
      </c>
      <c r="J14" s="10"/>
      <c r="K14" s="64"/>
      <c r="L14" s="65"/>
      <c r="M14" s="30"/>
      <c r="N14" s="69"/>
    </row>
    <row r="15" spans="2:14" ht="12.75">
      <c r="B15" s="10" t="s">
        <v>19</v>
      </c>
      <c r="C15" s="64">
        <f>'I trimestre 2016'!C15+'II trimestre 2016'!C15+'III trimestre 2016'!C15+'IV trimestre 2016'!C15</f>
        <v>19</v>
      </c>
      <c r="D15" s="18">
        <f>'I trimestre 2016'!D15+'II trimestre 2016'!D15+'III trimestre 2016'!D15+'IV trimestre 2016'!D15</f>
        <v>11664.1</v>
      </c>
      <c r="E15" s="47">
        <f t="shared" si="0"/>
        <v>0.10439354884903161</v>
      </c>
      <c r="F15" s="10"/>
      <c r="G15" s="64"/>
      <c r="H15" s="65"/>
      <c r="I15" s="44"/>
      <c r="J15" s="10"/>
      <c r="K15" s="64"/>
      <c r="L15" s="65"/>
      <c r="M15" s="30"/>
      <c r="N15" s="69"/>
    </row>
    <row r="16" spans="2:14" ht="12.75">
      <c r="B16" s="10" t="s">
        <v>37</v>
      </c>
      <c r="C16" s="64">
        <f>'I trimestre 2016'!C16+'II trimestre 2016'!C16+'III trimestre 2016'!C16+'IV trimestre 2016'!C16</f>
        <v>7</v>
      </c>
      <c r="D16" s="18">
        <f>'I trimestre 2016'!D16+'II trimestre 2016'!D16+'III trimestre 2016'!D16+'IV trimestre 2016'!D16</f>
        <v>12410</v>
      </c>
      <c r="E16" s="47">
        <f t="shared" si="0"/>
        <v>0.1110693445029177</v>
      </c>
      <c r="F16" s="10"/>
      <c r="G16" s="64"/>
      <c r="H16" s="65"/>
      <c r="I16" s="44"/>
      <c r="J16" s="10"/>
      <c r="K16" s="64"/>
      <c r="L16" s="65"/>
      <c r="M16" s="30"/>
      <c r="N16" s="69"/>
    </row>
    <row r="17" spans="2:14" ht="13.5" thickBot="1">
      <c r="B17" s="10" t="s">
        <v>28</v>
      </c>
      <c r="C17" s="66">
        <f>'I trimestre 2016'!C17+'II trimestre 2016'!C17+'III trimestre 2016'!C17+'IV trimestre 2016'!C17</f>
        <v>7</v>
      </c>
      <c r="D17" s="18">
        <f>'I trimestre 2016'!D17+'II trimestre 2016'!D17+'III trimestre 2016'!D17+'IV trimestre 2016'!D17</f>
        <v>14545.5</v>
      </c>
      <c r="E17" s="47">
        <f t="shared" si="0"/>
        <v>0.13018204274514017</v>
      </c>
      <c r="F17" s="10"/>
      <c r="G17" s="66"/>
      <c r="H17" s="68"/>
      <c r="I17" s="44"/>
      <c r="J17" s="10"/>
      <c r="K17" s="66"/>
      <c r="L17" s="68"/>
      <c r="M17" s="30"/>
      <c r="N17" s="69"/>
    </row>
    <row r="18" spans="2:14" ht="13.5" thickBot="1">
      <c r="B18" s="40" t="s">
        <v>3</v>
      </c>
      <c r="C18" s="40">
        <f>SUM(C11:C17)</f>
        <v>71</v>
      </c>
      <c r="D18" s="41">
        <f>SUM(D11:D17)</f>
        <v>111732</v>
      </c>
      <c r="E18" s="48">
        <f>SUM(E11:E17)</f>
        <v>1</v>
      </c>
      <c r="F18" s="40" t="s">
        <v>3</v>
      </c>
      <c r="G18" s="41">
        <f>SUM(G11:G17)</f>
        <v>71</v>
      </c>
      <c r="H18" s="41">
        <f>SUM(H11:H14)</f>
        <v>111732</v>
      </c>
      <c r="I18" s="48">
        <f>SUM(I11:I14)</f>
        <v>1</v>
      </c>
      <c r="J18" s="40" t="s">
        <v>3</v>
      </c>
      <c r="K18" s="40">
        <f>SUM(K11:K17)</f>
        <v>71</v>
      </c>
      <c r="L18" s="41">
        <f>SUM(L11:L13)</f>
        <v>111732</v>
      </c>
      <c r="M18" s="48">
        <f>SUM(M11:M13)</f>
        <v>1</v>
      </c>
      <c r="N18" s="70"/>
    </row>
    <row r="19" spans="4:12" ht="12.75">
      <c r="D19" s="21"/>
      <c r="F19" s="21"/>
      <c r="G19" s="21"/>
      <c r="H19" s="21"/>
      <c r="L19" s="21"/>
    </row>
    <row r="20" spans="4:12" ht="12.75">
      <c r="D20" s="21"/>
      <c r="F20" s="21"/>
      <c r="G20" s="21"/>
      <c r="H20" s="21"/>
      <c r="L20" s="21"/>
    </row>
    <row r="21" spans="4:13" ht="12.75">
      <c r="D21" s="22"/>
      <c r="E21" s="23"/>
      <c r="F21" s="22"/>
      <c r="G21" s="22"/>
      <c r="H21" s="22"/>
      <c r="I21" s="23"/>
      <c r="J21" s="23"/>
      <c r="K21" s="23"/>
      <c r="L21" s="22"/>
      <c r="M21" s="23"/>
    </row>
    <row r="22" spans="4:12" ht="12.75">
      <c r="D22" s="21"/>
      <c r="F22" s="21"/>
      <c r="G22" s="21"/>
      <c r="H22" s="21"/>
      <c r="L22" s="21"/>
    </row>
    <row r="23" spans="4:12" ht="12.75">
      <c r="D23" s="21"/>
      <c r="F23" s="21"/>
      <c r="G23" s="21"/>
      <c r="H23" s="21"/>
      <c r="L23" s="21"/>
    </row>
    <row r="24" spans="4:12" ht="12.75">
      <c r="D24" s="21"/>
      <c r="F24" s="21"/>
      <c r="G24" s="21"/>
      <c r="H24" s="21"/>
      <c r="L24" s="21"/>
    </row>
    <row r="25" spans="4:12" ht="12.75">
      <c r="D25" s="21"/>
      <c r="F25" s="21"/>
      <c r="G25" s="21"/>
      <c r="H25" s="21"/>
      <c r="L25" s="21"/>
    </row>
    <row r="26" spans="4:12" ht="12.75">
      <c r="D26" s="21"/>
      <c r="F26" s="21"/>
      <c r="G26" s="21"/>
      <c r="H26" s="21"/>
      <c r="L26" s="21"/>
    </row>
    <row r="27" spans="4:12" ht="12.75">
      <c r="D27" s="21"/>
      <c r="F27" s="21"/>
      <c r="G27" s="21"/>
      <c r="H27" s="21"/>
      <c r="L27" s="21"/>
    </row>
    <row r="28" spans="4:12" ht="12.75">
      <c r="D28" s="21"/>
      <c r="F28" s="21"/>
      <c r="G28" s="21"/>
      <c r="H28" s="21"/>
      <c r="L28" s="21"/>
    </row>
    <row r="29" spans="4:12" ht="12.75">
      <c r="D29" s="21"/>
      <c r="F29" s="21"/>
      <c r="G29" s="21"/>
      <c r="H29" s="21"/>
      <c r="L29" s="21"/>
    </row>
    <row r="30" spans="4:12" ht="12.75">
      <c r="D30" s="21"/>
      <c r="F30" s="21"/>
      <c r="G30" s="21"/>
      <c r="H30" s="21"/>
      <c r="L30" s="21"/>
    </row>
    <row r="31" spans="4:12" ht="12.75">
      <c r="D31" s="24"/>
      <c r="F31" s="21"/>
      <c r="G31" s="21"/>
      <c r="H31" s="21"/>
      <c r="L31" s="21"/>
    </row>
    <row r="32" spans="4:12" ht="12.75">
      <c r="D32" s="21"/>
      <c r="F32" s="21"/>
      <c r="G32" s="21"/>
      <c r="H32" s="21"/>
      <c r="L32" s="21"/>
    </row>
    <row r="33" spans="4:12" ht="12.75">
      <c r="D33" s="21"/>
      <c r="F33" s="21"/>
      <c r="G33" s="21"/>
      <c r="H33" s="21"/>
      <c r="L33" s="21"/>
    </row>
    <row r="34" spans="4:12" ht="12.75">
      <c r="D34" s="21"/>
      <c r="F34" s="21"/>
      <c r="G34" s="21"/>
      <c r="H34" s="21"/>
      <c r="L34" s="21"/>
    </row>
    <row r="35" spans="4:12" ht="12.75">
      <c r="D35" s="21"/>
      <c r="F35" s="21"/>
      <c r="G35" s="21"/>
      <c r="H35" s="21"/>
      <c r="L35" s="21"/>
    </row>
    <row r="37" spans="2:4" ht="13.5" thickBot="1">
      <c r="B37" s="43"/>
      <c r="D37" s="42"/>
    </row>
    <row r="38" spans="2:8" ht="13.5" thickBot="1">
      <c r="B38" s="84" t="s">
        <v>35</v>
      </c>
      <c r="C38" s="85"/>
      <c r="D38" s="85"/>
      <c r="E38" s="85"/>
      <c r="F38" s="85"/>
      <c r="G38" s="85"/>
      <c r="H38" s="86"/>
    </row>
    <row r="39" spans="2:8" ht="12.75">
      <c r="B39" s="55" t="s">
        <v>6</v>
      </c>
      <c r="C39" s="87" t="s">
        <v>30</v>
      </c>
      <c r="D39" s="88"/>
      <c r="E39" s="88"/>
      <c r="F39" s="88"/>
      <c r="G39" s="88"/>
      <c r="H39" s="89"/>
    </row>
    <row r="40" spans="2:8" ht="12.75">
      <c r="B40" s="56" t="s">
        <v>13</v>
      </c>
      <c r="C40" s="81" t="s">
        <v>31</v>
      </c>
      <c r="D40" s="82"/>
      <c r="E40" s="82"/>
      <c r="F40" s="82"/>
      <c r="G40" s="82"/>
      <c r="H40" s="83"/>
    </row>
    <row r="41" spans="2:10" ht="12.75">
      <c r="B41" s="56" t="s">
        <v>9</v>
      </c>
      <c r="C41" s="81" t="s">
        <v>32</v>
      </c>
      <c r="D41" s="82"/>
      <c r="E41" s="82"/>
      <c r="F41" s="82"/>
      <c r="G41" s="82"/>
      <c r="H41" s="83"/>
      <c r="J41" s="61"/>
    </row>
    <row r="42" spans="2:8" ht="12.75">
      <c r="B42" s="56" t="s">
        <v>39</v>
      </c>
      <c r="C42" s="81" t="s">
        <v>40</v>
      </c>
      <c r="D42" s="82"/>
      <c r="E42" s="82"/>
      <c r="F42" s="82"/>
      <c r="G42" s="82"/>
      <c r="H42" s="83"/>
    </row>
    <row r="43" spans="2:8" ht="12.75">
      <c r="B43" s="56" t="s">
        <v>19</v>
      </c>
      <c r="C43" s="81" t="s">
        <v>33</v>
      </c>
      <c r="D43" s="82"/>
      <c r="E43" s="82"/>
      <c r="F43" s="82"/>
      <c r="G43" s="82"/>
      <c r="H43" s="83"/>
    </row>
    <row r="44" spans="2:8" ht="12.75">
      <c r="B44" s="56" t="s">
        <v>37</v>
      </c>
      <c r="C44" s="58" t="s">
        <v>38</v>
      </c>
      <c r="D44" s="59"/>
      <c r="E44" s="59"/>
      <c r="F44" s="59"/>
      <c r="G44" s="59"/>
      <c r="H44" s="60"/>
    </row>
    <row r="45" spans="2:8" ht="13.5" thickBot="1">
      <c r="B45" s="57" t="s">
        <v>28</v>
      </c>
      <c r="C45" s="90" t="s">
        <v>36</v>
      </c>
      <c r="D45" s="91"/>
      <c r="E45" s="91"/>
      <c r="F45" s="91"/>
      <c r="G45" s="91"/>
      <c r="H45" s="92"/>
    </row>
  </sheetData>
  <sheetProtection/>
  <mergeCells count="16">
    <mergeCell ref="C42:H42"/>
    <mergeCell ref="C43:H43"/>
    <mergeCell ref="C45:H45"/>
    <mergeCell ref="C40:H40"/>
    <mergeCell ref="A1:N1"/>
    <mergeCell ref="A2:N2"/>
    <mergeCell ref="A3:N3"/>
    <mergeCell ref="A4:N4"/>
    <mergeCell ref="A5:N5"/>
    <mergeCell ref="A6:N6"/>
    <mergeCell ref="B7:E7"/>
    <mergeCell ref="F7:I7"/>
    <mergeCell ref="J7:M7"/>
    <mergeCell ref="C41:H41"/>
    <mergeCell ref="B38:H38"/>
    <mergeCell ref="C39:H39"/>
  </mergeCells>
  <printOptions horizontalCentered="1" verticalCentered="1"/>
  <pageMargins left="0.2362204724409449" right="0.2362204724409449" top="0.5118110236220472" bottom="0.5118110236220472" header="0.3937007874015748" footer="0.5118110236220472"/>
  <pageSetup horizontalDpi="300" verticalDpi="300" orientation="landscape" paperSize="9" scale="85" r:id="rId2"/>
  <headerFooter alignWithMargins="0">
    <oddHeader>&amp;CF.R.I.E.</oddHeader>
  </headerFooter>
  <ignoredErrors>
    <ignoredError sqref="H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2017-01-25T11:44:53Z</cp:lastPrinted>
  <dcterms:created xsi:type="dcterms:W3CDTF">2002-01-25T10:43:50Z</dcterms:created>
  <dcterms:modified xsi:type="dcterms:W3CDTF">2017-01-26T11:37:18Z</dcterms:modified>
  <cp:category/>
  <cp:version/>
  <cp:contentType/>
  <cp:contentStatus/>
</cp:coreProperties>
</file>