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840" yWindow="900" windowWidth="5955" windowHeight="4575" tabRatio="919" activeTab="4"/>
  </bookViews>
  <sheets>
    <sheet name="I Trimestre 2018" sheetId="1" r:id="rId1"/>
    <sheet name="II Trimestre 2018" sheetId="12" r:id="rId2"/>
    <sheet name="III Trimestre 2018" sheetId="14" r:id="rId3"/>
    <sheet name="IV Trimestre 2018" sheetId="15" r:id="rId4"/>
    <sheet name="TOTALI" sheetId="11" r:id="rId5"/>
  </sheets>
  <calcPr calcId="125725"/>
</workbook>
</file>

<file path=xl/calcChain.xml><?xml version="1.0" encoding="utf-8"?>
<calcChain xmlns="http://schemas.openxmlformats.org/spreadsheetml/2006/main">
  <c r="L12" i="11"/>
  <c r="L13"/>
  <c r="L11"/>
  <c r="K12"/>
  <c r="K20" s="1"/>
  <c r="K13"/>
  <c r="K11"/>
  <c r="H12"/>
  <c r="H13"/>
  <c r="H14"/>
  <c r="H11"/>
  <c r="G12"/>
  <c r="G13"/>
  <c r="G14"/>
  <c r="G11"/>
  <c r="D19"/>
  <c r="D18"/>
  <c r="D12"/>
  <c r="D13"/>
  <c r="D14"/>
  <c r="D15"/>
  <c r="D16"/>
  <c r="D17"/>
  <c r="D11"/>
  <c r="C19"/>
  <c r="C18"/>
  <c r="C12"/>
  <c r="C13"/>
  <c r="C14"/>
  <c r="C15"/>
  <c r="C16"/>
  <c r="C17"/>
  <c r="C11"/>
  <c r="P12" i="15"/>
  <c r="P13"/>
  <c r="P11"/>
  <c r="K12"/>
  <c r="K13"/>
  <c r="K14"/>
  <c r="K11"/>
  <c r="F19"/>
  <c r="F18"/>
  <c r="F12"/>
  <c r="F13"/>
  <c r="F14"/>
  <c r="F15"/>
  <c r="F16"/>
  <c r="F17"/>
  <c r="F11"/>
  <c r="N20"/>
  <c r="O13" s="1"/>
  <c r="M20"/>
  <c r="I20"/>
  <c r="J14" s="1"/>
  <c r="H20"/>
  <c r="D20"/>
  <c r="E19" s="1"/>
  <c r="C20"/>
  <c r="P20"/>
  <c r="P10"/>
  <c r="K10"/>
  <c r="G20" i="11"/>
  <c r="F19" i="14"/>
  <c r="F18"/>
  <c r="C20"/>
  <c r="D20"/>
  <c r="E13" s="1"/>
  <c r="P12"/>
  <c r="P13"/>
  <c r="P11"/>
  <c r="K12"/>
  <c r="K13"/>
  <c r="K14"/>
  <c r="K11"/>
  <c r="F12"/>
  <c r="F13"/>
  <c r="F14"/>
  <c r="F15"/>
  <c r="F20" s="1"/>
  <c r="F16"/>
  <c r="F17"/>
  <c r="F11"/>
  <c r="N20"/>
  <c r="O13" s="1"/>
  <c r="M20"/>
  <c r="I20"/>
  <c r="H20"/>
  <c r="J14"/>
  <c r="J13"/>
  <c r="J12"/>
  <c r="O11"/>
  <c r="K20"/>
  <c r="J11"/>
  <c r="J20" s="1"/>
  <c r="P10"/>
  <c r="K10"/>
  <c r="P12" i="12"/>
  <c r="P13"/>
  <c r="P11"/>
  <c r="K12"/>
  <c r="K13"/>
  <c r="K14"/>
  <c r="K11"/>
  <c r="F12"/>
  <c r="F13"/>
  <c r="F14"/>
  <c r="F15"/>
  <c r="F16"/>
  <c r="F17"/>
  <c r="F11"/>
  <c r="K18"/>
  <c r="N18"/>
  <c r="O13" s="1"/>
  <c r="M18"/>
  <c r="I18"/>
  <c r="J14" s="1"/>
  <c r="H18"/>
  <c r="D18"/>
  <c r="E17" s="1"/>
  <c r="C18"/>
  <c r="P10"/>
  <c r="K10"/>
  <c r="F11" i="1"/>
  <c r="F12"/>
  <c r="F13"/>
  <c r="F14"/>
  <c r="F15"/>
  <c r="F16"/>
  <c r="F17"/>
  <c r="P11"/>
  <c r="K12"/>
  <c r="P12"/>
  <c r="P13"/>
  <c r="K13"/>
  <c r="K14"/>
  <c r="K11"/>
  <c r="N18"/>
  <c r="I18"/>
  <c r="J13" s="1"/>
  <c r="D18"/>
  <c r="E12" s="1"/>
  <c r="M10" i="11"/>
  <c r="G10"/>
  <c r="E10"/>
  <c r="D10"/>
  <c r="K10" i="1"/>
  <c r="P10"/>
  <c r="L10" i="11"/>
  <c r="I10"/>
  <c r="K10"/>
  <c r="H10"/>
  <c r="C18" i="1"/>
  <c r="H18"/>
  <c r="M18"/>
  <c r="E18" i="14" l="1"/>
  <c r="E16"/>
  <c r="E14"/>
  <c r="E12"/>
  <c r="D20" i="11"/>
  <c r="E19" s="1"/>
  <c r="E19" i="14"/>
  <c r="E17"/>
  <c r="E15"/>
  <c r="E18" i="11"/>
  <c r="C20"/>
  <c r="K20" i="15"/>
  <c r="F20"/>
  <c r="E11"/>
  <c r="J11"/>
  <c r="O11"/>
  <c r="E12"/>
  <c r="J12"/>
  <c r="O12"/>
  <c r="E13"/>
  <c r="J13"/>
  <c r="E14"/>
  <c r="E15"/>
  <c r="E16"/>
  <c r="E17"/>
  <c r="E18"/>
  <c r="P20" i="14"/>
  <c r="O12"/>
  <c r="O20" s="1"/>
  <c r="E11"/>
  <c r="E20" s="1"/>
  <c r="P18" i="12"/>
  <c r="E11"/>
  <c r="J11"/>
  <c r="O11"/>
  <c r="E12"/>
  <c r="J12"/>
  <c r="O12"/>
  <c r="E13"/>
  <c r="J13"/>
  <c r="E14"/>
  <c r="E15"/>
  <c r="E16"/>
  <c r="J11" i="1"/>
  <c r="P18"/>
  <c r="E15"/>
  <c r="E17"/>
  <c r="E13"/>
  <c r="K18"/>
  <c r="E11"/>
  <c r="E16"/>
  <c r="E14"/>
  <c r="O11"/>
  <c r="O12"/>
  <c r="J12"/>
  <c r="J14"/>
  <c r="O13"/>
  <c r="F18"/>
  <c r="O20" i="15" l="1"/>
  <c r="E20"/>
  <c r="J20"/>
  <c r="O18" i="12"/>
  <c r="E18"/>
  <c r="J18"/>
  <c r="E18" i="1"/>
  <c r="J18"/>
  <c r="O18"/>
  <c r="E11" i="11" l="1"/>
  <c r="L20"/>
  <c r="M13" l="1"/>
  <c r="M12"/>
  <c r="H20"/>
  <c r="E13"/>
  <c r="E12"/>
  <c r="E17"/>
  <c r="E14"/>
  <c r="E16"/>
  <c r="E15"/>
  <c r="M11"/>
  <c r="E20" l="1"/>
  <c r="M20"/>
  <c r="I13"/>
  <c r="I12"/>
  <c r="I11"/>
  <c r="I14"/>
  <c r="I20" l="1"/>
  <c r="F18" i="12"/>
</calcChain>
</file>

<file path=xl/sharedStrings.xml><?xml version="1.0" encoding="utf-8"?>
<sst xmlns="http://schemas.openxmlformats.org/spreadsheetml/2006/main" count="351" uniqueCount="57">
  <si>
    <t xml:space="preserve">II.CC. </t>
  </si>
  <si>
    <t>PROVINCIA (2)</t>
  </si>
  <si>
    <t>PROV.</t>
  </si>
  <si>
    <t>TOT.</t>
  </si>
  <si>
    <t>N.</t>
  </si>
  <si>
    <t>%</t>
  </si>
  <si>
    <t>TS</t>
  </si>
  <si>
    <t>GO</t>
  </si>
  <si>
    <t>UD</t>
  </si>
  <si>
    <t>MC</t>
  </si>
  <si>
    <t>PN</t>
  </si>
  <si>
    <t>L.8/70</t>
  </si>
  <si>
    <t>LEGGI (3)</t>
  </si>
  <si>
    <t>FC</t>
  </si>
  <si>
    <t>DOCUMENTAZIONE STATISTICA</t>
  </si>
  <si>
    <t>(importi in migliaia di EURO)</t>
  </si>
  <si>
    <t>nel mese</t>
  </si>
  <si>
    <t>Importi</t>
  </si>
  <si>
    <t xml:space="preserve">LEGGI </t>
  </si>
  <si>
    <t>LEGGI</t>
  </si>
  <si>
    <t>BCC</t>
  </si>
  <si>
    <t>IMP. DA</t>
  </si>
  <si>
    <t>EVIDENZA PER ISTITUTI CONVENZIONATI (II.CC.), PROVINCIA (PROV.)  E DATORI DI FONDI (LEGGI)</t>
  </si>
  <si>
    <t>nel</t>
  </si>
  <si>
    <t xml:space="preserve">N° totale </t>
  </si>
  <si>
    <t>N°totale</t>
  </si>
  <si>
    <t>totali nel</t>
  </si>
  <si>
    <t>L.198/76</t>
  </si>
  <si>
    <t>sul totale</t>
  </si>
  <si>
    <t>CIV</t>
  </si>
  <si>
    <t>mese</t>
  </si>
  <si>
    <t>L. 8/70</t>
  </si>
  <si>
    <t>Unicredit Spa</t>
  </si>
  <si>
    <t>Cassa di Risparmio del FVG Spa</t>
  </si>
  <si>
    <t>Banca Mediocredito del FVG Spa</t>
  </si>
  <si>
    <t>Federazione delle Banche di Credito Cooperativo del FVG</t>
  </si>
  <si>
    <t>ISTITUTI (1)*</t>
  </si>
  <si>
    <t>*ISTITUTI</t>
  </si>
  <si>
    <t>Banca di Cividale Spa</t>
  </si>
  <si>
    <t>FR</t>
  </si>
  <si>
    <t>Banca Popolare Friuladria Spa</t>
  </si>
  <si>
    <t>MPS</t>
  </si>
  <si>
    <t>Banca Monte dei Paschi di Siena</t>
  </si>
  <si>
    <t>CONCESSIONI DI MUTUO DELIBERATE DAL COMITATO F.R.I.E. NEL 2018</t>
  </si>
  <si>
    <t>I TRIMESTRE 2018</t>
  </si>
  <si>
    <t>Concessioni deliberate nel 2018 per Istituto*</t>
  </si>
  <si>
    <t>Concessioni deliberate nel 2018 per Provincia</t>
  </si>
  <si>
    <t>Concessioni deliberate nel 2018 per Leggi</t>
  </si>
  <si>
    <t>II TRIMESTRE 2018</t>
  </si>
  <si>
    <t>CC</t>
  </si>
  <si>
    <t>IC</t>
  </si>
  <si>
    <t>Cassa Centrale Banca Spa</t>
  </si>
  <si>
    <t>Iccrea Bancaimpresa Spa</t>
  </si>
  <si>
    <t>III TRIMESTRE 2018</t>
  </si>
  <si>
    <t xml:space="preserve">    </t>
  </si>
  <si>
    <t>IV TRIMESTRE 2018</t>
  </si>
  <si>
    <t>RIEPILOGO SITUAZIONE AL 31.12.2018</t>
  </si>
</sst>
</file>

<file path=xl/styles.xml><?xml version="1.0" encoding="utf-8"?>
<styleSheet xmlns="http://schemas.openxmlformats.org/spreadsheetml/2006/main">
  <numFmts count="5">
    <numFmt numFmtId="164" formatCode="&quot;L.&quot;\ #,##0;[Red]\-&quot;L.&quot;\ #,##0"/>
    <numFmt numFmtId="165" formatCode="0.0"/>
    <numFmt numFmtId="166" formatCode="0.0%"/>
    <numFmt numFmtId="167" formatCode="dd/mm/yy"/>
    <numFmt numFmtId="168" formatCode="#,##0.000"/>
  </numFmts>
  <fonts count="10">
    <font>
      <sz val="10"/>
      <name val="MS Sans Serif"/>
    </font>
    <font>
      <b/>
      <sz val="10"/>
      <name val="MS Sans Serif"/>
    </font>
    <font>
      <sz val="10"/>
      <name val="Tahoma"/>
      <family val="2"/>
    </font>
    <font>
      <u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0"/>
      <name val="MS Sans Serif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horizontal="centerContinuous"/>
    </xf>
    <xf numFmtId="165" fontId="0" fillId="0" borderId="0" xfId="0" applyNumberFormat="1"/>
    <xf numFmtId="3" fontId="0" fillId="0" borderId="0" xfId="0" applyNumberFormat="1" applyAlignment="1">
      <alignment horizontal="centerContinuous"/>
    </xf>
    <xf numFmtId="3" fontId="0" fillId="0" borderId="0" xfId="0" applyNumberFormat="1"/>
    <xf numFmtId="3" fontId="1" fillId="0" borderId="0" xfId="0" applyNumberFormat="1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166" fontId="5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3" fontId="2" fillId="0" borderId="0" xfId="0" applyNumberFormat="1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6" fillId="0" borderId="0" xfId="0" applyNumberFormat="1" applyFont="1"/>
    <xf numFmtId="0" fontId="7" fillId="0" borderId="1" xfId="0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6" fontId="5" fillId="0" borderId="3" xfId="0" applyNumberFormat="1" applyFont="1" applyBorder="1" applyAlignment="1">
      <alignment horizontal="center"/>
    </xf>
    <xf numFmtId="167" fontId="7" fillId="0" borderId="4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0" fontId="4" fillId="0" borderId="9" xfId="0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40" fontId="2" fillId="0" borderId="0" xfId="0" applyNumberFormat="1" applyFont="1"/>
    <xf numFmtId="0" fontId="2" fillId="0" borderId="0" xfId="0" applyFont="1" applyAlignment="1">
      <alignment wrapText="1"/>
    </xf>
    <xf numFmtId="3" fontId="4" fillId="0" borderId="2" xfId="0" applyNumberFormat="1" applyFont="1" applyBorder="1" applyAlignment="1">
      <alignment horizontal="center"/>
    </xf>
    <xf numFmtId="166" fontId="4" fillId="0" borderId="9" xfId="0" applyNumberFormat="1" applyFont="1" applyBorder="1" applyAlignment="1">
      <alignment horizontal="center"/>
    </xf>
    <xf numFmtId="10" fontId="4" fillId="0" borderId="9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166" fontId="5" fillId="0" borderId="5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4" fontId="2" fillId="0" borderId="0" xfId="0" applyNumberFormat="1" applyFont="1"/>
    <xf numFmtId="3" fontId="5" fillId="0" borderId="4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168" fontId="2" fillId="0" borderId="0" xfId="0" applyNumberFormat="1" applyFont="1" applyFill="1"/>
    <xf numFmtId="0" fontId="2" fillId="0" borderId="0" xfId="0" applyFont="1" applyFill="1"/>
    <xf numFmtId="0" fontId="5" fillId="0" borderId="8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8" fillId="2" borderId="4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0" xfId="0" applyBorder="1" applyAlignment="1"/>
    <xf numFmtId="0" fontId="0" fillId="0" borderId="7" xfId="0" applyBorder="1" applyAlignment="1"/>
    <xf numFmtId="0" fontId="0" fillId="0" borderId="15" xfId="0" applyBorder="1" applyAlignment="1"/>
    <xf numFmtId="0" fontId="0" fillId="0" borderId="2" xfId="0" applyBorder="1" applyAlignment="1"/>
    <xf numFmtId="0" fontId="0" fillId="0" borderId="8" xfId="0" applyBorder="1" applyAlignment="1"/>
    <xf numFmtId="0" fontId="0" fillId="0" borderId="3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6" xfId="0" applyBorder="1" applyAlignment="1"/>
    <xf numFmtId="0" fontId="8" fillId="0" borderId="8" xfId="0" applyFont="1" applyBorder="1" applyAlignment="1"/>
    <xf numFmtId="166" fontId="5" fillId="0" borderId="1" xfId="0" applyNumberFormat="1" applyFont="1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5" fillId="2" borderId="8" xfId="0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" xfId="0" applyBorder="1" applyAlignment="1">
      <alignment horizontal="left"/>
    </xf>
    <xf numFmtId="0" fontId="6" fillId="0" borderId="9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232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(1) CONCESSIONI PER ISTITUTI</a:t>
            </a:r>
          </a:p>
        </c:rich>
      </c:tx>
      <c:layout>
        <c:manualLayout>
          <c:xMode val="edge"/>
          <c:yMode val="edge"/>
          <c:x val="0.26288692876999747"/>
          <c:y val="1.8050573334861167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2113417306068509"/>
          <c:y val="0.38267215469905613"/>
          <c:w val="0.6675266132493064"/>
          <c:h val="0.3718418106981376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0.12201206807911899"/>
                  <c:y val="-0.10893620246927657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1"/>
              <c:layout>
                <c:manualLayout>
                  <c:x val="0.16270124739562233"/>
                  <c:y val="-6.9034367094004942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2"/>
              <c:layout>
                <c:manualLayout>
                  <c:x val="0.19734745785642932"/>
                  <c:y val="8.7649260448942071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3"/>
              <c:layout>
                <c:manualLayout>
                  <c:x val="0.15425196850393721"/>
                  <c:y val="0.12944578678567745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4"/>
              <c:layout>
                <c:manualLayout>
                  <c:x val="-1.0309278350515465E-2"/>
                  <c:y val="0.14838701119038841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5"/>
              <c:layout>
                <c:manualLayout>
                  <c:x val="-0.1083843385556187"/>
                  <c:y val="8.686924964704322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6"/>
              <c:layout>
                <c:manualLayout>
                  <c:x val="2.7430256784912295E-2"/>
                  <c:y val="-0.2214821342278064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it-IT"/>
                </a:p>
              </c:txPr>
              <c:dLblPos val="bestFit"/>
              <c:showLegendKey val="1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dLblPos val="outEnd"/>
            <c:showLegendKey val="1"/>
            <c:showCatName val="1"/>
            <c:showPercent val="1"/>
            <c:showLeaderLines val="1"/>
          </c:dLbls>
          <c:cat>
            <c:strRef>
              <c:f>'I Trimestre 2018'!$B$11:$B$17</c:f>
              <c:strCache>
                <c:ptCount val="7"/>
                <c:pt idx="0">
                  <c:v>TS</c:v>
                </c:pt>
                <c:pt idx="1">
                  <c:v>FC</c:v>
                </c:pt>
                <c:pt idx="2">
                  <c:v>MC</c:v>
                </c:pt>
                <c:pt idx="3">
                  <c:v>MPS</c:v>
                </c:pt>
                <c:pt idx="4">
                  <c:v>BCC</c:v>
                </c:pt>
                <c:pt idx="5">
                  <c:v>FR</c:v>
                </c:pt>
                <c:pt idx="6">
                  <c:v>CIV</c:v>
                </c:pt>
              </c:strCache>
            </c:strRef>
          </c:cat>
          <c:val>
            <c:numRef>
              <c:f>'I Trimestre 2018'!$F$11:$F$17</c:f>
              <c:numCache>
                <c:formatCode>#,##0</c:formatCode>
                <c:ptCount val="7"/>
                <c:pt idx="0">
                  <c:v>1405</c:v>
                </c:pt>
                <c:pt idx="1">
                  <c:v>1066</c:v>
                </c:pt>
                <c:pt idx="2">
                  <c:v>28156</c:v>
                </c:pt>
                <c:pt idx="3">
                  <c:v>0</c:v>
                </c:pt>
                <c:pt idx="4">
                  <c:v>1995</c:v>
                </c:pt>
                <c:pt idx="5">
                  <c:v>0</c:v>
                </c:pt>
                <c:pt idx="6">
                  <c:v>21333.5</c:v>
                </c:pt>
              </c:numCache>
            </c:numRef>
          </c:val>
        </c:ser>
        <c:dLbls>
          <c:showLegendKey val="1"/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>
      <c:oddHeader>&amp;A</c:oddHeader>
      <c:oddFooter>Pagina &amp;P</c:oddFooter>
    </c:headerFooter>
    <c:pageMargins b="1" l="0.75000000000000311" r="0.75000000000000311" t="1" header="0.5" footer="0.5"/>
    <c:pageSetup paperSize="9" orientation="landscape" horizontalDpi="-3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(1) CONCESSIONI PER ISTITUTI</a:t>
            </a:r>
          </a:p>
        </c:rich>
      </c:tx>
      <c:layout>
        <c:manualLayout>
          <c:xMode val="edge"/>
          <c:yMode val="edge"/>
          <c:x val="0.26288692876999797"/>
          <c:y val="1.8050573334861191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2113417306068529"/>
          <c:y val="0.38267215469905658"/>
          <c:w val="0.66752661324930729"/>
          <c:h val="0.3718418106981376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0.10479205563222135"/>
                  <c:y val="-0.17632489079659286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1"/>
              <c:layout>
                <c:manualLayout>
                  <c:x val="0.25892117866709968"/>
                  <c:y val="-3.0526545192681227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2"/>
              <c:layout>
                <c:manualLayout>
                  <c:x val="0.19734745785642974"/>
                  <c:y val="8.7649260448942071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3"/>
              <c:layout>
                <c:manualLayout>
                  <c:x val="0.29514516870958141"/>
                  <c:y val="8.8936770990268976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4"/>
              <c:layout>
                <c:manualLayout>
                  <c:x val="1.7182130584192441E-2"/>
                  <c:y val="0.19170831082937781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5"/>
              <c:layout>
                <c:manualLayout>
                  <c:x val="-0.21785859241821579"/>
                  <c:y val="8.686924964704322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6"/>
              <c:layout>
                <c:manualLayout>
                  <c:x val="2.7430256784912337E-2"/>
                  <c:y val="-0.2214821342278064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it-IT"/>
                </a:p>
              </c:txPr>
              <c:dLblPos val="bestFit"/>
              <c:showLegendKey val="1"/>
              <c:showCatName val="1"/>
              <c:showPercent val="1"/>
            </c:dLbl>
            <c:dLbl>
              <c:idx val="7"/>
              <c:layout>
                <c:manualLayout>
                  <c:x val="-0.12027491408934708"/>
                  <c:y val="-7.2202166064981949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8"/>
              <c:layout>
                <c:manualLayout>
                  <c:x val="-4.8109965635738827E-2"/>
                  <c:y val="-0.13959085439229868"/>
                </c:manualLayout>
              </c:layout>
              <c:dLblPos val="bestFit"/>
              <c:showLegendKey val="1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dLblPos val="outEnd"/>
            <c:showLegendKey val="1"/>
            <c:showCatName val="1"/>
            <c:showPercent val="1"/>
            <c:showLeaderLines val="1"/>
          </c:dLbls>
          <c:cat>
            <c:strRef>
              <c:f>'IV Trimestre 2018'!$B$11:$B$19</c:f>
              <c:strCache>
                <c:ptCount val="9"/>
                <c:pt idx="0">
                  <c:v>TS</c:v>
                </c:pt>
                <c:pt idx="1">
                  <c:v>FC</c:v>
                </c:pt>
                <c:pt idx="2">
                  <c:v>MC</c:v>
                </c:pt>
                <c:pt idx="3">
                  <c:v>MPS</c:v>
                </c:pt>
                <c:pt idx="4">
                  <c:v>BCC</c:v>
                </c:pt>
                <c:pt idx="5">
                  <c:v>FR</c:v>
                </c:pt>
                <c:pt idx="6">
                  <c:v>CIV</c:v>
                </c:pt>
                <c:pt idx="7">
                  <c:v>CC</c:v>
                </c:pt>
                <c:pt idx="8">
                  <c:v>IC</c:v>
                </c:pt>
              </c:strCache>
            </c:strRef>
          </c:cat>
          <c:val>
            <c:numRef>
              <c:f>'IV Trimestre 2018'!$F$11:$F$19</c:f>
              <c:numCache>
                <c:formatCode>#,##0</c:formatCode>
                <c:ptCount val="9"/>
                <c:pt idx="0">
                  <c:v>4426</c:v>
                </c:pt>
                <c:pt idx="1">
                  <c:v>5241.125</c:v>
                </c:pt>
                <c:pt idx="2">
                  <c:v>84706.25</c:v>
                </c:pt>
                <c:pt idx="3">
                  <c:v>0</c:v>
                </c:pt>
                <c:pt idx="4">
                  <c:v>1995</c:v>
                </c:pt>
                <c:pt idx="5">
                  <c:v>0</c:v>
                </c:pt>
                <c:pt idx="6">
                  <c:v>77527.5</c:v>
                </c:pt>
                <c:pt idx="7">
                  <c:v>6135</c:v>
                </c:pt>
                <c:pt idx="8">
                  <c:v>2708.25</c:v>
                </c:pt>
              </c:numCache>
            </c:numRef>
          </c:val>
        </c:ser>
        <c:dLbls>
          <c:showLegendKey val="1"/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>
      <c:oddHeader>&amp;A</c:oddHeader>
      <c:oddFooter>Pagina &amp;P</c:oddFooter>
    </c:headerFooter>
    <c:pageMargins b="1" l="0.75000000000000377" r="0.75000000000000377" t="1" header="0.5" footer="0.5"/>
    <c:pageSetup paperSize="9" orientation="landscape" horizontalDpi="-3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(3) CONCESSIONI PER LEGGI</a:t>
            </a:r>
          </a:p>
        </c:rich>
      </c:tx>
      <c:layout>
        <c:manualLayout>
          <c:xMode val="edge"/>
          <c:yMode val="edge"/>
          <c:x val="0.29943585428764763"/>
          <c:y val="2.1739207353966453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361632574242606"/>
          <c:y val="0.42391454340234414"/>
          <c:w val="0.60452144167505761"/>
          <c:h val="0.30797210418118837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FF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8819609413230301"/>
                  <c:y val="-0.20059796873217028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1"/>
              <c:layout>
                <c:manualLayout>
                  <c:x val="-1.3588979343683862E-2"/>
                  <c:y val="-0.16443417398912091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2"/>
              <c:layout>
                <c:manualLayout>
                  <c:x val="-4.7413734300162109E-2"/>
                  <c:y val="0.11003841911065435"/>
                </c:manualLayout>
              </c:layout>
              <c:dLblPos val="bestFit"/>
              <c:showLegendKey val="1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1"/>
            <c:showCatName val="1"/>
            <c:showPercent val="1"/>
            <c:showLeaderLines val="1"/>
          </c:dLbls>
          <c:cat>
            <c:strRef>
              <c:f>'IV Trimestre 2018'!$L$11:$L$13</c:f>
              <c:strCache>
                <c:ptCount val="3"/>
                <c:pt idx="0">
                  <c:v>L. 908</c:v>
                </c:pt>
                <c:pt idx="1">
                  <c:v>L. 198</c:v>
                </c:pt>
                <c:pt idx="2">
                  <c:v>L. 8/70</c:v>
                </c:pt>
              </c:strCache>
            </c:strRef>
          </c:cat>
          <c:val>
            <c:numRef>
              <c:f>'IV Trimestre 2018'!$P$11:$P$13</c:f>
              <c:numCache>
                <c:formatCode>#,##0</c:formatCode>
                <c:ptCount val="3"/>
                <c:pt idx="0">
                  <c:v>38556.625</c:v>
                </c:pt>
                <c:pt idx="1">
                  <c:v>0</c:v>
                </c:pt>
                <c:pt idx="2">
                  <c:v>144182.5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377" r="0.75000000000000377" t="1" header="0.5" footer="0.5"/>
    <c:pageSetup paperSize="9"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(2) CONCESSIONI PER PROV.</a:t>
            </a:r>
          </a:p>
        </c:rich>
      </c:tx>
      <c:layout>
        <c:manualLayout>
          <c:xMode val="edge"/>
          <c:yMode val="edge"/>
          <c:x val="0.31283422459893045"/>
          <c:y val="1.8116006128305197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5240641711230185"/>
          <c:y val="0.30434890295552958"/>
          <c:w val="0.73796791443850795"/>
          <c:h val="0.39492893359705883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7.8445408227714852E-3"/>
                  <c:y val="-8.0170033093689516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1"/>
              <c:layout>
                <c:manualLayout>
                  <c:x val="6.8693699383833934E-2"/>
                  <c:y val="-6.7246757198828402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2"/>
              <c:layout>
                <c:manualLayout>
                  <c:x val="8.1996434937611426E-2"/>
                  <c:y val="0.14163680626878133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3"/>
              <c:layout>
                <c:manualLayout>
                  <c:x val="6.1321880219517991E-3"/>
                  <c:y val="-0.21361520027387881"/>
                </c:manualLayout>
              </c:layout>
              <c:dLblPos val="bestFit"/>
              <c:showLegendKey val="1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1"/>
            <c:showCatName val="1"/>
            <c:showPercent val="1"/>
            <c:showLeaderLines val="1"/>
          </c:dLbls>
          <c:cat>
            <c:strRef>
              <c:f>'IV Trimestre 2018'!$G$11:$G$14</c:f>
              <c:strCache>
                <c:ptCount val="4"/>
                <c:pt idx="0">
                  <c:v>TS</c:v>
                </c:pt>
                <c:pt idx="1">
                  <c:v>GO</c:v>
                </c:pt>
                <c:pt idx="2">
                  <c:v>UD</c:v>
                </c:pt>
                <c:pt idx="3">
                  <c:v>PN</c:v>
                </c:pt>
              </c:strCache>
            </c:strRef>
          </c:cat>
          <c:val>
            <c:numRef>
              <c:f>'IV Trimestre 2018'!$K$11:$K$14</c:f>
              <c:numCache>
                <c:formatCode>#,##0</c:formatCode>
                <c:ptCount val="4"/>
                <c:pt idx="0">
                  <c:v>17157.125</c:v>
                </c:pt>
                <c:pt idx="1">
                  <c:v>21399.5</c:v>
                </c:pt>
                <c:pt idx="2">
                  <c:v>75412</c:v>
                </c:pt>
                <c:pt idx="3">
                  <c:v>68770.5</c:v>
                </c:pt>
              </c:numCache>
            </c:numRef>
          </c:val>
        </c:ser>
        <c:dLbls>
          <c:showLegendKey val="1"/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377" r="0.75000000000000377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CONCESSIONI PER ISTITUTI</a:t>
            </a:r>
          </a:p>
        </c:rich>
      </c:tx>
      <c:layout>
        <c:manualLayout>
          <c:xMode val="edge"/>
          <c:yMode val="edge"/>
          <c:x val="0.29736280669872095"/>
          <c:y val="4.6762589928057888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465271061130145"/>
          <c:y val="0.48561151079136683"/>
          <c:w val="0.57314282904027369"/>
          <c:h val="0.3417266187050359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6.0304008761494741E-2"/>
                  <c:y val="-0.183526501633339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1"/>
              <c:layout>
                <c:manualLayout>
                  <c:x val="0.19240242451707942"/>
                  <c:y val="-7.161313468909912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2"/>
              <c:layout>
                <c:manualLayout>
                  <c:x val="0.23379467607802029"/>
                  <c:y val="2.4919277176684022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3"/>
              <c:layout>
                <c:manualLayout>
                  <c:x val="0.19936680576798418"/>
                  <c:y val="4.5547687833984829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4"/>
              <c:layout>
                <c:manualLayout>
                  <c:x val="-5.3327290923167119E-2"/>
                  <c:y val="9.5246511452255503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5"/>
              <c:layout>
                <c:manualLayout>
                  <c:x val="-0.17359139460085474"/>
                  <c:y val="1.1522120885967596E-3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6"/>
              <c:layout>
                <c:manualLayout>
                  <c:x val="-3.2638330280657477E-2"/>
                  <c:y val="-0.1586340376517687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it-IT"/>
                </a:p>
              </c:txPr>
              <c:dLblPos val="bestFit"/>
              <c:showLegendKey val="1"/>
              <c:showCatName val="1"/>
              <c:showPercent val="1"/>
            </c:dLbl>
            <c:dLbl>
              <c:idx val="7"/>
              <c:layout>
                <c:manualLayout>
                  <c:x val="-0.22062350119904067"/>
                  <c:y val="-0.10071942446043169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8"/>
              <c:layout>
                <c:manualLayout>
                  <c:x val="-5.755395683453246E-2"/>
                  <c:y val="-0.1726618705035971"/>
                </c:manualLayout>
              </c:layout>
              <c:dLblPos val="bestFit"/>
              <c:showLegendKey val="1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dLblPos val="outEnd"/>
            <c:showLegendKey val="1"/>
            <c:showCatName val="1"/>
            <c:showPercent val="1"/>
            <c:showLeaderLines val="1"/>
          </c:dLbls>
          <c:cat>
            <c:strRef>
              <c:f>TOTALI!$B$11:$B$19</c:f>
              <c:strCache>
                <c:ptCount val="9"/>
                <c:pt idx="0">
                  <c:v>TS</c:v>
                </c:pt>
                <c:pt idx="1">
                  <c:v>FC</c:v>
                </c:pt>
                <c:pt idx="2">
                  <c:v>MC</c:v>
                </c:pt>
                <c:pt idx="3">
                  <c:v>MPS</c:v>
                </c:pt>
                <c:pt idx="4">
                  <c:v>BCC</c:v>
                </c:pt>
                <c:pt idx="5">
                  <c:v>FR</c:v>
                </c:pt>
                <c:pt idx="6">
                  <c:v>CIV</c:v>
                </c:pt>
                <c:pt idx="7">
                  <c:v>CC</c:v>
                </c:pt>
                <c:pt idx="8">
                  <c:v>IC</c:v>
                </c:pt>
              </c:strCache>
            </c:strRef>
          </c:cat>
          <c:val>
            <c:numRef>
              <c:f>TOTALI!$D$11:$D$19</c:f>
              <c:numCache>
                <c:formatCode>#,##0</c:formatCode>
                <c:ptCount val="9"/>
                <c:pt idx="0">
                  <c:v>4426</c:v>
                </c:pt>
                <c:pt idx="1">
                  <c:v>5241.125</c:v>
                </c:pt>
                <c:pt idx="2">
                  <c:v>84706.25</c:v>
                </c:pt>
                <c:pt idx="3">
                  <c:v>0</c:v>
                </c:pt>
                <c:pt idx="4">
                  <c:v>1995</c:v>
                </c:pt>
                <c:pt idx="5">
                  <c:v>0</c:v>
                </c:pt>
                <c:pt idx="6">
                  <c:v>77527.5</c:v>
                </c:pt>
                <c:pt idx="7">
                  <c:v>6135</c:v>
                </c:pt>
                <c:pt idx="8">
                  <c:v>2708.25</c:v>
                </c:pt>
              </c:numCache>
            </c:numRef>
          </c:val>
        </c:ser>
        <c:dLbls>
          <c:showLegendKey val="1"/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>
      <c:oddHeader>&amp;A</c:oddHeader>
      <c:oddFooter>Pagina &amp;P</c:oddFooter>
    </c:headerFooter>
    <c:pageMargins b="1" l="0.75000000000000311" r="0.75000000000000311" t="1" header="0.5" footer="0.5"/>
    <c:pageSetup paperSize="9" orientation="landscape" horizontalDpi="-3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CONCESSIONI PER LEGGI</a:t>
            </a:r>
          </a:p>
        </c:rich>
      </c:tx>
      <c:layout>
        <c:manualLayout>
          <c:xMode val="edge"/>
          <c:yMode val="edge"/>
          <c:x val="0.28320871321055074"/>
          <c:y val="5.0541605337610943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1052683105916944"/>
          <c:y val="0.42238341603575086"/>
          <c:w val="0.55639233922780396"/>
          <c:h val="0.31769009069355447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FF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9406587334478145E-2"/>
                  <c:y val="-0.18550650482769138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1"/>
              <c:layout>
                <c:manualLayout>
                  <c:x val="-1.0902847670356999E-2"/>
                  <c:y val="-8.7769786899381239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2"/>
              <c:layout>
                <c:manualLayout>
                  <c:x val="-7.8707003729796984E-2"/>
                  <c:y val="0.1219943716421731"/>
                </c:manualLayout>
              </c:layout>
              <c:dLblPos val="bestFit"/>
              <c:showLegendKey val="1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1"/>
            <c:showCatName val="1"/>
            <c:showPercent val="1"/>
            <c:showLeaderLines val="1"/>
          </c:dLbls>
          <c:cat>
            <c:strRef>
              <c:f>TOTALI!$J$11:$J$13</c:f>
              <c:strCache>
                <c:ptCount val="3"/>
                <c:pt idx="0">
                  <c:v>908</c:v>
                </c:pt>
                <c:pt idx="1">
                  <c:v>L.198/76</c:v>
                </c:pt>
                <c:pt idx="2">
                  <c:v>L.8/70</c:v>
                </c:pt>
              </c:strCache>
            </c:strRef>
          </c:cat>
          <c:val>
            <c:numRef>
              <c:f>TOTALI!$L$11:$L$13</c:f>
              <c:numCache>
                <c:formatCode>#,##0</c:formatCode>
                <c:ptCount val="3"/>
                <c:pt idx="0">
                  <c:v>38556.625</c:v>
                </c:pt>
                <c:pt idx="1">
                  <c:v>0</c:v>
                </c:pt>
                <c:pt idx="2">
                  <c:v>144182.5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311" r="0.75000000000000311" t="1" header="0.5" footer="0.5"/>
    <c:pageSetup paperSize="9"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CONCESSIONI PER PROVINCIA</a:t>
            </a:r>
          </a:p>
        </c:rich>
      </c:tx>
      <c:layout>
        <c:manualLayout>
          <c:xMode val="edge"/>
          <c:yMode val="edge"/>
          <c:x val="0.20810838274438268"/>
          <c:y val="4.3165467625899283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4594613854800953"/>
          <c:y val="0.39568345323741305"/>
          <c:w val="0.71081174885418763"/>
          <c:h val="0.37410071942446316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4252630437550573"/>
                  <c:y val="-0.1052550085915521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1"/>
              <c:layout>
                <c:manualLayout>
                  <c:x val="3.0964318649358041E-2"/>
                  <c:y val="-0.12706168923129221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2"/>
              <c:layout>
                <c:manualLayout>
                  <c:x val="2.9118252110378093E-2"/>
                  <c:y val="0.13900035876810371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3"/>
              <c:layout>
                <c:manualLayout>
                  <c:x val="1.4414414414414415E-2"/>
                  <c:y val="-0.18820446005400443"/>
                </c:manualLayout>
              </c:layout>
              <c:dLblPos val="bestFit"/>
              <c:showLegendKey val="1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1"/>
            <c:showCatName val="1"/>
            <c:showPercent val="1"/>
            <c:showLeaderLines val="1"/>
          </c:dLbls>
          <c:cat>
            <c:strRef>
              <c:f>TOTALI!$F$11:$F$14</c:f>
              <c:strCache>
                <c:ptCount val="4"/>
                <c:pt idx="0">
                  <c:v>TS</c:v>
                </c:pt>
                <c:pt idx="1">
                  <c:v>GO</c:v>
                </c:pt>
                <c:pt idx="2">
                  <c:v>UD</c:v>
                </c:pt>
                <c:pt idx="3">
                  <c:v>PN</c:v>
                </c:pt>
              </c:strCache>
            </c:strRef>
          </c:cat>
          <c:val>
            <c:numRef>
              <c:f>TOTALI!$H$11:$H$14</c:f>
              <c:numCache>
                <c:formatCode>#,##0</c:formatCode>
                <c:ptCount val="4"/>
                <c:pt idx="0">
                  <c:v>17157.125</c:v>
                </c:pt>
                <c:pt idx="1">
                  <c:v>21399.5</c:v>
                </c:pt>
                <c:pt idx="2">
                  <c:v>75412</c:v>
                </c:pt>
                <c:pt idx="3">
                  <c:v>68770.5</c:v>
                </c:pt>
              </c:numCache>
            </c:numRef>
          </c:val>
        </c:ser>
        <c:dLbls>
          <c:showLegendKey val="1"/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311" r="0.75000000000000311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(3) CONCESSIONI PER LEGGI</a:t>
            </a:r>
          </a:p>
        </c:rich>
      </c:tx>
      <c:layout>
        <c:manualLayout>
          <c:xMode val="edge"/>
          <c:yMode val="edge"/>
          <c:x val="0.29943585428764724"/>
          <c:y val="2.1739207353966422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36163257424257"/>
          <c:y val="0.42391454340234375"/>
          <c:w val="0.60452144167505761"/>
          <c:h val="0.30797210418118837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FF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8819609413230265"/>
                  <c:y val="-0.20059796873217006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1"/>
              <c:layout>
                <c:manualLayout>
                  <c:x val="-1.3588979343683832E-2"/>
                  <c:y val="-0.16443417398912091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2"/>
              <c:layout>
                <c:manualLayout>
                  <c:x val="-4.7413734300162033E-2"/>
                  <c:y val="0.11003841911065435"/>
                </c:manualLayout>
              </c:layout>
              <c:dLblPos val="bestFit"/>
              <c:showLegendKey val="1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1"/>
            <c:showCatName val="1"/>
            <c:showPercent val="1"/>
            <c:showLeaderLines val="1"/>
          </c:dLbls>
          <c:cat>
            <c:strRef>
              <c:f>'I Trimestre 2018'!$L$11:$L$13</c:f>
              <c:strCache>
                <c:ptCount val="3"/>
                <c:pt idx="0">
                  <c:v>L. 908</c:v>
                </c:pt>
                <c:pt idx="1">
                  <c:v>L. 198</c:v>
                </c:pt>
                <c:pt idx="2">
                  <c:v>L. 8/70</c:v>
                </c:pt>
              </c:strCache>
            </c:strRef>
          </c:cat>
          <c:val>
            <c:numRef>
              <c:f>'I Trimestre 2018'!$P$11:$P$13</c:f>
              <c:numCache>
                <c:formatCode>#,##0</c:formatCode>
                <c:ptCount val="3"/>
                <c:pt idx="0">
                  <c:v>10829</c:v>
                </c:pt>
                <c:pt idx="1">
                  <c:v>0</c:v>
                </c:pt>
                <c:pt idx="2">
                  <c:v>43126.5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311" r="0.75000000000000311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(2) CONCESSIONI PER PROV.</a:t>
            </a:r>
          </a:p>
        </c:rich>
      </c:tx>
      <c:layout>
        <c:manualLayout>
          <c:xMode val="edge"/>
          <c:yMode val="edge"/>
          <c:x val="0.31283422459893045"/>
          <c:y val="1.8116006128305197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5240641711230143"/>
          <c:y val="0.30434890295552913"/>
          <c:w val="0.73796791443850696"/>
          <c:h val="0.39492893359705783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20249414010414529"/>
                  <c:y val="-5.6015443721708712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1"/>
              <c:layout>
                <c:manualLayout>
                  <c:x val="6.8693699383833906E-2"/>
                  <c:y val="-6.7246757198828402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2"/>
              <c:layout>
                <c:manualLayout>
                  <c:x val="-7.4866310160427982E-2"/>
                  <c:y val="0.23342424588230901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3"/>
              <c:layout>
                <c:manualLayout>
                  <c:x val="1.3262312799135433E-2"/>
                  <c:y val="0.22599832629616995"/>
                </c:manualLayout>
              </c:layout>
              <c:dLblPos val="bestFit"/>
              <c:showLegendKey val="1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1"/>
            <c:showCatName val="1"/>
            <c:showPercent val="1"/>
            <c:showLeaderLines val="1"/>
          </c:dLbls>
          <c:cat>
            <c:strRef>
              <c:f>'I Trimestre 2018'!$G$11:$G$14</c:f>
              <c:strCache>
                <c:ptCount val="4"/>
                <c:pt idx="0">
                  <c:v>TS</c:v>
                </c:pt>
                <c:pt idx="1">
                  <c:v>GO</c:v>
                </c:pt>
                <c:pt idx="2">
                  <c:v>UD</c:v>
                </c:pt>
                <c:pt idx="3">
                  <c:v>PN</c:v>
                </c:pt>
              </c:strCache>
            </c:strRef>
          </c:cat>
          <c:val>
            <c:numRef>
              <c:f>'I Trimestre 2018'!$K$11:$K$14</c:f>
              <c:numCache>
                <c:formatCode>#,##0</c:formatCode>
                <c:ptCount val="4"/>
                <c:pt idx="0">
                  <c:v>409</c:v>
                </c:pt>
                <c:pt idx="1">
                  <c:v>10420</c:v>
                </c:pt>
                <c:pt idx="2">
                  <c:v>13448</c:v>
                </c:pt>
                <c:pt idx="3">
                  <c:v>29678.5</c:v>
                </c:pt>
              </c:numCache>
            </c:numRef>
          </c:val>
        </c:ser>
        <c:dLbls>
          <c:showLegendKey val="1"/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311" r="0.75000000000000311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(1) CONCESSIONI PER ISTITUTI</a:t>
            </a:r>
          </a:p>
        </c:rich>
      </c:tx>
      <c:layout>
        <c:manualLayout>
          <c:xMode val="edge"/>
          <c:yMode val="edge"/>
          <c:x val="0.26288692876999764"/>
          <c:y val="1.8050573334861174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2113417306068515"/>
          <c:y val="0.38267215469905635"/>
          <c:w val="0.66752661324930673"/>
          <c:h val="0.3718418106981376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0.12201206807911899"/>
                  <c:y val="-0.10893620246927663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1"/>
              <c:layout>
                <c:manualLayout>
                  <c:x val="0.16270124739562239"/>
                  <c:y val="-6.9034367094004942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2"/>
              <c:layout>
                <c:manualLayout>
                  <c:x val="0.19734745785642946"/>
                  <c:y val="8.7649260448942071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3"/>
              <c:layout>
                <c:manualLayout>
                  <c:x val="0.18517953297074977"/>
                  <c:y val="0.1535131754740046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4"/>
              <c:layout>
                <c:manualLayout>
                  <c:x val="1.7182130584192441E-2"/>
                  <c:y val="0.19170831082937767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5"/>
              <c:layout>
                <c:manualLayout>
                  <c:x val="-7.0092269394160814E-2"/>
                  <c:y val="8.686924964704322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6"/>
              <c:layout>
                <c:manualLayout>
                  <c:x val="2.7430256784912305E-2"/>
                  <c:y val="-0.2214821342278064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it-IT"/>
                </a:p>
              </c:txPr>
              <c:dLblPos val="bestFit"/>
              <c:showLegendKey val="1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dLblPos val="outEnd"/>
            <c:showLegendKey val="1"/>
            <c:showCatName val="1"/>
            <c:showPercent val="1"/>
            <c:showLeaderLines val="1"/>
          </c:dLbls>
          <c:cat>
            <c:strRef>
              <c:f>'II Trimestre 2018'!$B$11:$B$17</c:f>
              <c:strCache>
                <c:ptCount val="7"/>
                <c:pt idx="0">
                  <c:v>TS</c:v>
                </c:pt>
                <c:pt idx="1">
                  <c:v>FC</c:v>
                </c:pt>
                <c:pt idx="2">
                  <c:v>MC</c:v>
                </c:pt>
                <c:pt idx="3">
                  <c:v>MPS</c:v>
                </c:pt>
                <c:pt idx="4">
                  <c:v>BCC</c:v>
                </c:pt>
                <c:pt idx="5">
                  <c:v>FR</c:v>
                </c:pt>
                <c:pt idx="6">
                  <c:v>CIV</c:v>
                </c:pt>
              </c:strCache>
            </c:strRef>
          </c:cat>
          <c:val>
            <c:numRef>
              <c:f>'II Trimestre 2018'!$F$11:$F$17</c:f>
              <c:numCache>
                <c:formatCode>#,##0</c:formatCode>
                <c:ptCount val="7"/>
                <c:pt idx="0">
                  <c:v>1405</c:v>
                </c:pt>
                <c:pt idx="1">
                  <c:v>1229.125</c:v>
                </c:pt>
                <c:pt idx="2">
                  <c:v>48093.5</c:v>
                </c:pt>
                <c:pt idx="3">
                  <c:v>0</c:v>
                </c:pt>
                <c:pt idx="4">
                  <c:v>1995</c:v>
                </c:pt>
                <c:pt idx="5">
                  <c:v>0</c:v>
                </c:pt>
                <c:pt idx="6">
                  <c:v>29186.5</c:v>
                </c:pt>
              </c:numCache>
            </c:numRef>
          </c:val>
        </c:ser>
        <c:dLbls>
          <c:showLegendKey val="1"/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>
      <c:oddHeader>&amp;A</c:oddHeader>
      <c:oddFooter>Pagina &amp;P</c:oddFooter>
    </c:headerFooter>
    <c:pageMargins b="1" l="0.75000000000000333" r="0.75000000000000333" t="1" header="0.5" footer="0.5"/>
    <c:pageSetup paperSize="9" orientation="landscape" horizontalDpi="-3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(3) CONCESSIONI PER LEGGI</a:t>
            </a:r>
          </a:p>
        </c:rich>
      </c:tx>
      <c:layout>
        <c:manualLayout>
          <c:xMode val="edge"/>
          <c:yMode val="edge"/>
          <c:x val="0.29943585428764741"/>
          <c:y val="2.1739207353966436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361632574242581"/>
          <c:y val="0.42391454340234391"/>
          <c:w val="0.60452144167505761"/>
          <c:h val="0.30797210418118837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FF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8819609413230279"/>
                  <c:y val="-0.2005979687321701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1"/>
              <c:layout>
                <c:manualLayout>
                  <c:x val="-1.3588979343683845E-2"/>
                  <c:y val="-0.16443417398912091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2"/>
              <c:layout>
                <c:manualLayout>
                  <c:x val="-4.7413734300162054E-2"/>
                  <c:y val="0.11003841911065435"/>
                </c:manualLayout>
              </c:layout>
              <c:dLblPos val="bestFit"/>
              <c:showLegendKey val="1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1"/>
            <c:showCatName val="1"/>
            <c:showPercent val="1"/>
            <c:showLeaderLines val="1"/>
          </c:dLbls>
          <c:cat>
            <c:strRef>
              <c:f>'II Trimestre 2018'!$L$11:$L$13</c:f>
              <c:strCache>
                <c:ptCount val="3"/>
                <c:pt idx="0">
                  <c:v>L. 908</c:v>
                </c:pt>
                <c:pt idx="1">
                  <c:v>L. 198</c:v>
                </c:pt>
                <c:pt idx="2">
                  <c:v>L. 8/70</c:v>
                </c:pt>
              </c:strCache>
            </c:strRef>
          </c:cat>
          <c:val>
            <c:numRef>
              <c:f>'II Trimestre 2018'!$P$11:$P$13</c:f>
              <c:numCache>
                <c:formatCode>#,##0</c:formatCode>
                <c:ptCount val="3"/>
                <c:pt idx="0">
                  <c:v>14181.125</c:v>
                </c:pt>
                <c:pt idx="1">
                  <c:v>0</c:v>
                </c:pt>
                <c:pt idx="2">
                  <c:v>67728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333" r="0.75000000000000333" t="1" header="0.5" footer="0.5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(2) CONCESSIONI PER PROV.</a:t>
            </a:r>
          </a:p>
        </c:rich>
      </c:tx>
      <c:layout>
        <c:manualLayout>
          <c:xMode val="edge"/>
          <c:yMode val="edge"/>
          <c:x val="0.31283422459893045"/>
          <c:y val="1.8116006128305197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5240641711230155"/>
          <c:y val="0.30434890295552935"/>
          <c:w val="0.7379679144385074"/>
          <c:h val="0.39492893359705816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20249414010414538"/>
                  <c:y val="-5.6015443721708712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1"/>
              <c:layout>
                <c:manualLayout>
                  <c:x val="6.8693699383833934E-2"/>
                  <c:y val="-6.7246757198828402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2"/>
              <c:layout>
                <c:manualLayout>
                  <c:x val="-7.486631016042801E-2"/>
                  <c:y val="0.2334242458823091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3"/>
              <c:layout>
                <c:manualLayout>
                  <c:x val="-1.1693123921007201E-2"/>
                  <c:y val="-0.17496785727870973"/>
                </c:manualLayout>
              </c:layout>
              <c:dLblPos val="bestFit"/>
              <c:showLegendKey val="1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1"/>
            <c:showCatName val="1"/>
            <c:showPercent val="1"/>
            <c:showLeaderLines val="1"/>
          </c:dLbls>
          <c:cat>
            <c:strRef>
              <c:f>'II Trimestre 2018'!$G$11:$G$14</c:f>
              <c:strCache>
                <c:ptCount val="4"/>
                <c:pt idx="0">
                  <c:v>TS</c:v>
                </c:pt>
                <c:pt idx="1">
                  <c:v>GO</c:v>
                </c:pt>
                <c:pt idx="2">
                  <c:v>UD</c:v>
                </c:pt>
                <c:pt idx="3">
                  <c:v>PN</c:v>
                </c:pt>
              </c:strCache>
            </c:strRef>
          </c:cat>
          <c:val>
            <c:numRef>
              <c:f>'II Trimestre 2018'!$K$11:$K$14</c:f>
              <c:numCache>
                <c:formatCode>#,##0</c:formatCode>
                <c:ptCount val="4"/>
                <c:pt idx="0">
                  <c:v>3761.125</c:v>
                </c:pt>
                <c:pt idx="1">
                  <c:v>10420</c:v>
                </c:pt>
                <c:pt idx="2">
                  <c:v>32925.5</c:v>
                </c:pt>
                <c:pt idx="3">
                  <c:v>34802.5</c:v>
                </c:pt>
              </c:numCache>
            </c:numRef>
          </c:val>
        </c:ser>
        <c:dLbls>
          <c:showLegendKey val="1"/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(1) CONCESSIONI PER ISTITUTI</a:t>
            </a:r>
          </a:p>
        </c:rich>
      </c:tx>
      <c:layout>
        <c:manualLayout>
          <c:xMode val="edge"/>
          <c:yMode val="edge"/>
          <c:x val="0.26288692876999786"/>
          <c:y val="1.8050573334861184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2113417306068522"/>
          <c:y val="0.38267215469905647"/>
          <c:w val="0.66752661324930695"/>
          <c:h val="0.3718418106981376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0.1047920556322213"/>
                  <c:y val="-0.1763248907965928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1"/>
              <c:layout>
                <c:manualLayout>
                  <c:x val="0.25892117866709968"/>
                  <c:y val="-3.0526545192681227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2"/>
              <c:layout>
                <c:manualLayout>
                  <c:x val="0.19734745785642957"/>
                  <c:y val="8.7649260448942071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3"/>
              <c:layout>
                <c:manualLayout>
                  <c:x val="0.29514516870958141"/>
                  <c:y val="8.8936770990268935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4"/>
              <c:layout>
                <c:manualLayout>
                  <c:x val="1.7182130584192441E-2"/>
                  <c:y val="0.19170831082937775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5"/>
              <c:layout>
                <c:manualLayout>
                  <c:x val="-0.21785859241821579"/>
                  <c:y val="8.686924964704322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6"/>
              <c:layout>
                <c:manualLayout>
                  <c:x val="2.7430256784912319E-2"/>
                  <c:y val="-0.2214821342278064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it-IT"/>
                </a:p>
              </c:txPr>
              <c:dLblPos val="bestFit"/>
              <c:showLegendKey val="1"/>
              <c:showCatName val="1"/>
              <c:showPercent val="1"/>
            </c:dLbl>
            <c:dLbl>
              <c:idx val="7"/>
              <c:layout>
                <c:manualLayout>
                  <c:x val="-0.12027491408934708"/>
                  <c:y val="-7.2202166064981949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8"/>
              <c:layout>
                <c:manualLayout>
                  <c:x val="-4.8109965635738827E-2"/>
                  <c:y val="-0.13959085439229857"/>
                </c:manualLayout>
              </c:layout>
              <c:dLblPos val="bestFit"/>
              <c:showLegendKey val="1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dLblPos val="outEnd"/>
            <c:showLegendKey val="1"/>
            <c:showCatName val="1"/>
            <c:showPercent val="1"/>
            <c:showLeaderLines val="1"/>
          </c:dLbls>
          <c:cat>
            <c:strRef>
              <c:f>'III Trimestre 2018'!$B$11:$B$19</c:f>
              <c:strCache>
                <c:ptCount val="9"/>
                <c:pt idx="0">
                  <c:v>TS</c:v>
                </c:pt>
                <c:pt idx="1">
                  <c:v>FC</c:v>
                </c:pt>
                <c:pt idx="2">
                  <c:v>MC</c:v>
                </c:pt>
                <c:pt idx="3">
                  <c:v>MPS</c:v>
                </c:pt>
                <c:pt idx="4">
                  <c:v>BCC</c:v>
                </c:pt>
                <c:pt idx="5">
                  <c:v>FR</c:v>
                </c:pt>
                <c:pt idx="6">
                  <c:v>CIV</c:v>
                </c:pt>
                <c:pt idx="7">
                  <c:v>CC</c:v>
                </c:pt>
                <c:pt idx="8">
                  <c:v>IC</c:v>
                </c:pt>
              </c:strCache>
            </c:strRef>
          </c:cat>
          <c:val>
            <c:numRef>
              <c:f>'III Trimestre 2018'!$F$11:$F$19</c:f>
              <c:numCache>
                <c:formatCode>#,##0</c:formatCode>
                <c:ptCount val="9"/>
                <c:pt idx="0">
                  <c:v>2020</c:v>
                </c:pt>
                <c:pt idx="1">
                  <c:v>1229.125</c:v>
                </c:pt>
                <c:pt idx="2">
                  <c:v>64184</c:v>
                </c:pt>
                <c:pt idx="3">
                  <c:v>0</c:v>
                </c:pt>
                <c:pt idx="4">
                  <c:v>1995</c:v>
                </c:pt>
                <c:pt idx="5">
                  <c:v>0</c:v>
                </c:pt>
                <c:pt idx="6">
                  <c:v>53474.5</c:v>
                </c:pt>
                <c:pt idx="7">
                  <c:v>3075</c:v>
                </c:pt>
                <c:pt idx="8">
                  <c:v>2367</c:v>
                </c:pt>
              </c:numCache>
            </c:numRef>
          </c:val>
        </c:ser>
        <c:dLbls>
          <c:showLegendKey val="1"/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>
      <c:oddHeader>&amp;A</c:oddHeader>
      <c:oddFooter>Pagina &amp;P</c:oddFooter>
    </c:headerFooter>
    <c:pageMargins b="1" l="0.75000000000000355" r="0.75000000000000355" t="1" header="0.5" footer="0.5"/>
    <c:pageSetup paperSize="9" orientation="landscape" horizontalDpi="-3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(3) CONCESSIONI PER LEGGI</a:t>
            </a:r>
          </a:p>
        </c:rich>
      </c:tx>
      <c:layout>
        <c:manualLayout>
          <c:xMode val="edge"/>
          <c:yMode val="edge"/>
          <c:x val="0.29943585428764752"/>
          <c:y val="2.1739207353966446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361632574242595"/>
          <c:y val="0.42391454340234402"/>
          <c:w val="0.60452144167505761"/>
          <c:h val="0.30797210418118837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FF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881960941323029"/>
                  <c:y val="-0.20059796873217023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1"/>
              <c:layout>
                <c:manualLayout>
                  <c:x val="-1.3588979343683853E-2"/>
                  <c:y val="-0.16443417398912091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2"/>
              <c:layout>
                <c:manualLayout>
                  <c:x val="-4.7413734300162082E-2"/>
                  <c:y val="0.11003841911065435"/>
                </c:manualLayout>
              </c:layout>
              <c:dLblPos val="bestFit"/>
              <c:showLegendKey val="1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1"/>
            <c:showCatName val="1"/>
            <c:showPercent val="1"/>
            <c:showLeaderLines val="1"/>
          </c:dLbls>
          <c:cat>
            <c:strRef>
              <c:f>'III Trimestre 2018'!$L$11:$L$13</c:f>
              <c:strCache>
                <c:ptCount val="3"/>
                <c:pt idx="0">
                  <c:v>L. 908</c:v>
                </c:pt>
                <c:pt idx="1">
                  <c:v>L. 198</c:v>
                </c:pt>
                <c:pt idx="2">
                  <c:v>L. 8/70</c:v>
                </c:pt>
              </c:strCache>
            </c:strRef>
          </c:cat>
          <c:val>
            <c:numRef>
              <c:f>'III Trimestre 2018'!$P$11:$P$13</c:f>
              <c:numCache>
                <c:formatCode>#,##0</c:formatCode>
                <c:ptCount val="3"/>
                <c:pt idx="0">
                  <c:v>29479.625</c:v>
                </c:pt>
                <c:pt idx="1">
                  <c:v>0</c:v>
                </c:pt>
                <c:pt idx="2">
                  <c:v>98865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355" r="0.75000000000000355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(2) CONCESSIONI PER PROV.</a:t>
            </a:r>
          </a:p>
        </c:rich>
      </c:tx>
      <c:layout>
        <c:manualLayout>
          <c:xMode val="edge"/>
          <c:yMode val="edge"/>
          <c:x val="0.31283422459893045"/>
          <c:y val="1.8116006128305197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5240641711230171"/>
          <c:y val="0.30434890295552947"/>
          <c:w val="0.73796791443850773"/>
          <c:h val="0.394928933597058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7.8445408227714852E-3"/>
                  <c:y val="-8.0170033093689475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1"/>
              <c:layout>
                <c:manualLayout>
                  <c:x val="6.8693699383833934E-2"/>
                  <c:y val="-6.7246757198828402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2"/>
              <c:layout>
                <c:manualLayout>
                  <c:x val="8.1996434937611426E-2"/>
                  <c:y val="0.14163680626878139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3"/>
              <c:layout>
                <c:manualLayout>
                  <c:x val="6.1321880219517991E-3"/>
                  <c:y val="-0.21361520027387881"/>
                </c:manualLayout>
              </c:layout>
              <c:dLblPos val="bestFit"/>
              <c:showLegendKey val="1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1"/>
            <c:showCatName val="1"/>
            <c:showPercent val="1"/>
            <c:showLeaderLines val="1"/>
          </c:dLbls>
          <c:cat>
            <c:strRef>
              <c:f>'III Trimestre 2018'!$G$11:$G$14</c:f>
              <c:strCache>
                <c:ptCount val="4"/>
                <c:pt idx="0">
                  <c:v>TS</c:v>
                </c:pt>
                <c:pt idx="1">
                  <c:v>GO</c:v>
                </c:pt>
                <c:pt idx="2">
                  <c:v>UD</c:v>
                </c:pt>
                <c:pt idx="3">
                  <c:v>PN</c:v>
                </c:pt>
              </c:strCache>
            </c:strRef>
          </c:cat>
          <c:val>
            <c:numRef>
              <c:f>'III Trimestre 2018'!$K$11:$K$14</c:f>
              <c:numCache>
                <c:formatCode>#,##0</c:formatCode>
                <c:ptCount val="4"/>
                <c:pt idx="0">
                  <c:v>8080.125</c:v>
                </c:pt>
                <c:pt idx="1">
                  <c:v>21399.5</c:v>
                </c:pt>
                <c:pt idx="2">
                  <c:v>48912.5</c:v>
                </c:pt>
                <c:pt idx="3">
                  <c:v>49952.5</c:v>
                </c:pt>
              </c:numCache>
            </c:numRef>
          </c:val>
        </c:ser>
        <c:dLbls>
          <c:showLegendKey val="1"/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19</xdr:row>
      <xdr:rowOff>0</xdr:rowOff>
    </xdr:from>
    <xdr:to>
      <xdr:col>6</xdr:col>
      <xdr:colOff>228600</xdr:colOff>
      <xdr:row>35</xdr:row>
      <xdr:rowOff>47625</xdr:rowOff>
    </xdr:to>
    <xdr:graphicFrame macro="">
      <xdr:nvGraphicFramePr>
        <xdr:cNvPr id="1039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18</xdr:col>
      <xdr:colOff>438150</xdr:colOff>
      <xdr:row>35</xdr:row>
      <xdr:rowOff>38100</xdr:rowOff>
    </xdr:to>
    <xdr:graphicFrame macro="">
      <xdr:nvGraphicFramePr>
        <xdr:cNvPr id="1047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276225</xdr:colOff>
      <xdr:row>19</xdr:row>
      <xdr:rowOff>0</xdr:rowOff>
    </xdr:from>
    <xdr:to>
      <xdr:col>12</xdr:col>
      <xdr:colOff>495300</xdr:colOff>
      <xdr:row>35</xdr:row>
      <xdr:rowOff>38100</xdr:rowOff>
    </xdr:to>
    <xdr:graphicFrame macro="">
      <xdr:nvGraphicFramePr>
        <xdr:cNvPr id="1046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19</xdr:row>
      <xdr:rowOff>0</xdr:rowOff>
    </xdr:from>
    <xdr:to>
      <xdr:col>6</xdr:col>
      <xdr:colOff>228600</xdr:colOff>
      <xdr:row>35</xdr:row>
      <xdr:rowOff>47625</xdr:rowOff>
    </xdr:to>
    <xdr:graphicFrame macro="">
      <xdr:nvGraphicFramePr>
        <xdr:cNvPr id="2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18</xdr:col>
      <xdr:colOff>438150</xdr:colOff>
      <xdr:row>35</xdr:row>
      <xdr:rowOff>38100</xdr:rowOff>
    </xdr:to>
    <xdr:graphicFrame macro="">
      <xdr:nvGraphicFramePr>
        <xdr:cNvPr id="3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276225</xdr:colOff>
      <xdr:row>19</xdr:row>
      <xdr:rowOff>0</xdr:rowOff>
    </xdr:from>
    <xdr:to>
      <xdr:col>12</xdr:col>
      <xdr:colOff>495300</xdr:colOff>
      <xdr:row>35</xdr:row>
      <xdr:rowOff>38100</xdr:rowOff>
    </xdr:to>
    <xdr:graphicFrame macro="">
      <xdr:nvGraphicFramePr>
        <xdr:cNvPr id="4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21</xdr:row>
      <xdr:rowOff>0</xdr:rowOff>
    </xdr:from>
    <xdr:to>
      <xdr:col>6</xdr:col>
      <xdr:colOff>228600</xdr:colOff>
      <xdr:row>37</xdr:row>
      <xdr:rowOff>47625</xdr:rowOff>
    </xdr:to>
    <xdr:graphicFrame macro="">
      <xdr:nvGraphicFramePr>
        <xdr:cNvPr id="2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18</xdr:col>
      <xdr:colOff>438150</xdr:colOff>
      <xdr:row>37</xdr:row>
      <xdr:rowOff>38100</xdr:rowOff>
    </xdr:to>
    <xdr:graphicFrame macro="">
      <xdr:nvGraphicFramePr>
        <xdr:cNvPr id="3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276225</xdr:colOff>
      <xdr:row>21</xdr:row>
      <xdr:rowOff>0</xdr:rowOff>
    </xdr:from>
    <xdr:to>
      <xdr:col>12</xdr:col>
      <xdr:colOff>495300</xdr:colOff>
      <xdr:row>37</xdr:row>
      <xdr:rowOff>38100</xdr:rowOff>
    </xdr:to>
    <xdr:graphicFrame macro="">
      <xdr:nvGraphicFramePr>
        <xdr:cNvPr id="4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21</xdr:row>
      <xdr:rowOff>0</xdr:rowOff>
    </xdr:from>
    <xdr:to>
      <xdr:col>6</xdr:col>
      <xdr:colOff>228600</xdr:colOff>
      <xdr:row>37</xdr:row>
      <xdr:rowOff>47625</xdr:rowOff>
    </xdr:to>
    <xdr:graphicFrame macro="">
      <xdr:nvGraphicFramePr>
        <xdr:cNvPr id="2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18</xdr:col>
      <xdr:colOff>438150</xdr:colOff>
      <xdr:row>37</xdr:row>
      <xdr:rowOff>38100</xdr:rowOff>
    </xdr:to>
    <xdr:graphicFrame macro="">
      <xdr:nvGraphicFramePr>
        <xdr:cNvPr id="3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276225</xdr:colOff>
      <xdr:row>21</xdr:row>
      <xdr:rowOff>0</xdr:rowOff>
    </xdr:from>
    <xdr:to>
      <xdr:col>12</xdr:col>
      <xdr:colOff>495300</xdr:colOff>
      <xdr:row>37</xdr:row>
      <xdr:rowOff>38100</xdr:rowOff>
    </xdr:to>
    <xdr:graphicFrame macro="">
      <xdr:nvGraphicFramePr>
        <xdr:cNvPr id="4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20</xdr:row>
      <xdr:rowOff>152400</xdr:rowOff>
    </xdr:from>
    <xdr:to>
      <xdr:col>5</xdr:col>
      <xdr:colOff>257175</xdr:colOff>
      <xdr:row>37</xdr:row>
      <xdr:rowOff>47625</xdr:rowOff>
    </xdr:to>
    <xdr:graphicFrame macro="">
      <xdr:nvGraphicFramePr>
        <xdr:cNvPr id="215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390525</xdr:colOff>
      <xdr:row>21</xdr:row>
      <xdr:rowOff>9525</xdr:rowOff>
    </xdr:from>
    <xdr:to>
      <xdr:col>16</xdr:col>
      <xdr:colOff>0</xdr:colOff>
      <xdr:row>37</xdr:row>
      <xdr:rowOff>57150</xdr:rowOff>
    </xdr:to>
    <xdr:graphicFrame macro="">
      <xdr:nvGraphicFramePr>
        <xdr:cNvPr id="2150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323850</xdr:colOff>
      <xdr:row>20</xdr:row>
      <xdr:rowOff>152400</xdr:rowOff>
    </xdr:from>
    <xdr:to>
      <xdr:col>10</xdr:col>
      <xdr:colOff>285750</xdr:colOff>
      <xdr:row>37</xdr:row>
      <xdr:rowOff>47625</xdr:rowOff>
    </xdr:to>
    <xdr:graphicFrame macro="">
      <xdr:nvGraphicFramePr>
        <xdr:cNvPr id="2150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opLeftCell="A7" zoomScaleNormal="75" workbookViewId="0">
      <selection activeCell="J39" sqref="J39"/>
    </sheetView>
  </sheetViews>
  <sheetFormatPr defaultRowHeight="12.75"/>
  <cols>
    <col min="1" max="1" width="9.7109375" bestFit="1" customWidth="1"/>
    <col min="2" max="2" width="7.5703125" bestFit="1" customWidth="1"/>
    <col min="3" max="3" width="8.42578125" bestFit="1" customWidth="1"/>
    <col min="4" max="4" width="9.5703125" style="4" customWidth="1"/>
    <col min="6" max="6" width="9.5703125" style="4" customWidth="1"/>
    <col min="7" max="7" width="8.140625" style="4" bestFit="1" customWidth="1"/>
    <col min="8" max="8" width="8.42578125" style="4" bestFit="1" customWidth="1"/>
    <col min="9" max="9" width="8.85546875" style="4" bestFit="1" customWidth="1"/>
    <col min="10" max="10" width="8.140625" customWidth="1"/>
    <col min="11" max="11" width="8.5703125" style="4" customWidth="1"/>
    <col min="12" max="12" width="8" bestFit="1" customWidth="1"/>
    <col min="13" max="13" width="8.42578125" bestFit="1" customWidth="1"/>
    <col min="14" max="14" width="8.7109375" style="4" bestFit="1" customWidth="1"/>
    <col min="15" max="15" width="8.28515625" customWidth="1"/>
    <col min="16" max="16" width="8.7109375" style="4" bestFit="1" customWidth="1"/>
    <col min="19" max="19" width="9.42578125" customWidth="1"/>
  </cols>
  <sheetData>
    <row r="1" spans="1:20">
      <c r="A1" s="99" t="s">
        <v>14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0">
      <c r="A2" s="99" t="s">
        <v>43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20">
      <c r="A3" s="99" t="s">
        <v>22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</row>
    <row r="4" spans="1:20" ht="15" customHeight="1">
      <c r="A4" s="100" t="s">
        <v>44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</row>
    <row r="5" spans="1:20" ht="15.75" customHeight="1">
      <c r="A5" s="99" t="s">
        <v>15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</row>
    <row r="6" spans="1:20" ht="13.5" thickBot="1">
      <c r="D6"/>
      <c r="F6"/>
      <c r="G6"/>
      <c r="H6"/>
      <c r="I6"/>
      <c r="K6"/>
      <c r="N6"/>
      <c r="P6"/>
    </row>
    <row r="7" spans="1:20" ht="15" customHeight="1" thickBot="1">
      <c r="B7" s="101" t="s">
        <v>36</v>
      </c>
      <c r="C7" s="102"/>
      <c r="D7" s="102"/>
      <c r="E7" s="102"/>
      <c r="F7" s="103"/>
      <c r="G7" s="101" t="s">
        <v>1</v>
      </c>
      <c r="H7" s="102"/>
      <c r="I7" s="102"/>
      <c r="J7" s="102"/>
      <c r="K7" s="103"/>
      <c r="L7" s="104" t="s">
        <v>12</v>
      </c>
      <c r="M7" s="105"/>
      <c r="N7" s="105"/>
      <c r="O7" s="105"/>
      <c r="P7" s="106"/>
      <c r="T7" s="2"/>
    </row>
    <row r="8" spans="1:20">
      <c r="B8" s="19"/>
      <c r="C8" s="8" t="s">
        <v>4</v>
      </c>
      <c r="D8" s="9" t="s">
        <v>17</v>
      </c>
      <c r="E8" s="7" t="s">
        <v>5</v>
      </c>
      <c r="F8" s="27" t="s">
        <v>3</v>
      </c>
      <c r="G8" s="19"/>
      <c r="H8" s="7" t="s">
        <v>4</v>
      </c>
      <c r="I8" s="9" t="s">
        <v>17</v>
      </c>
      <c r="J8" s="7" t="s">
        <v>5</v>
      </c>
      <c r="K8" s="27" t="s">
        <v>3</v>
      </c>
      <c r="L8" s="7"/>
      <c r="M8" s="7" t="s">
        <v>4</v>
      </c>
      <c r="N8" s="9" t="s">
        <v>17</v>
      </c>
      <c r="O8" s="7" t="s">
        <v>5</v>
      </c>
      <c r="P8" s="27" t="s">
        <v>3</v>
      </c>
      <c r="T8" s="2"/>
    </row>
    <row r="9" spans="1:20">
      <c r="B9" s="10" t="s">
        <v>0</v>
      </c>
      <c r="C9" s="9" t="s">
        <v>16</v>
      </c>
      <c r="D9" s="9" t="s">
        <v>16</v>
      </c>
      <c r="E9" s="36" t="s">
        <v>23</v>
      </c>
      <c r="F9" s="28" t="s">
        <v>21</v>
      </c>
      <c r="G9" s="11" t="s">
        <v>2</v>
      </c>
      <c r="H9" s="11" t="s">
        <v>16</v>
      </c>
      <c r="I9" s="9" t="s">
        <v>16</v>
      </c>
      <c r="J9" s="36" t="s">
        <v>23</v>
      </c>
      <c r="K9" s="28" t="s">
        <v>21</v>
      </c>
      <c r="L9" s="10" t="s">
        <v>18</v>
      </c>
      <c r="M9" s="10" t="s">
        <v>16</v>
      </c>
      <c r="N9" s="9" t="s">
        <v>16</v>
      </c>
      <c r="O9" s="36" t="s">
        <v>23</v>
      </c>
      <c r="P9" s="28" t="s">
        <v>21</v>
      </c>
    </row>
    <row r="10" spans="1:20" ht="13.5" thickBot="1">
      <c r="B10" s="13"/>
      <c r="C10" s="14"/>
      <c r="D10" s="16"/>
      <c r="E10" s="22" t="s">
        <v>30</v>
      </c>
      <c r="F10" s="33">
        <v>43101</v>
      </c>
      <c r="G10" s="15"/>
      <c r="H10" s="15"/>
      <c r="I10" s="16"/>
      <c r="J10" s="22" t="s">
        <v>30</v>
      </c>
      <c r="K10" s="33">
        <f>F10</f>
        <v>43101</v>
      </c>
      <c r="L10" s="13"/>
      <c r="M10" s="13"/>
      <c r="N10" s="16"/>
      <c r="O10" s="22" t="s">
        <v>30</v>
      </c>
      <c r="P10" s="33">
        <f>F10</f>
        <v>43101</v>
      </c>
    </row>
    <row r="11" spans="1:20">
      <c r="B11" s="7" t="s">
        <v>6</v>
      </c>
      <c r="C11" s="30">
        <v>3</v>
      </c>
      <c r="D11" s="17">
        <v>1405</v>
      </c>
      <c r="E11" s="18">
        <f>D11/$D$18</f>
        <v>2.6039977388774081E-2</v>
      </c>
      <c r="F11" s="17">
        <f t="shared" ref="F11:F17" si="0">D11</f>
        <v>1405</v>
      </c>
      <c r="G11" s="46" t="s">
        <v>6</v>
      </c>
      <c r="H11" s="30">
        <v>1</v>
      </c>
      <c r="I11" s="17">
        <v>409</v>
      </c>
      <c r="J11" s="18">
        <f>I11/$I$18</f>
        <v>7.5803208199349461E-3</v>
      </c>
      <c r="K11" s="17">
        <f>I11</f>
        <v>409</v>
      </c>
      <c r="L11" s="38">
        <v>908</v>
      </c>
      <c r="M11" s="30">
        <v>6</v>
      </c>
      <c r="N11" s="17">
        <v>10829</v>
      </c>
      <c r="O11" s="18">
        <f>N11/$N$18</f>
        <v>0.20070243070678614</v>
      </c>
      <c r="P11" s="17">
        <f>N11</f>
        <v>10829</v>
      </c>
    </row>
    <row r="12" spans="1:20">
      <c r="B12" s="10" t="s">
        <v>13</v>
      </c>
      <c r="C12" s="31">
        <v>1</v>
      </c>
      <c r="D12" s="20">
        <v>1066</v>
      </c>
      <c r="E12" s="21">
        <f t="shared" ref="E12:E17" si="1">D12/$D$18</f>
        <v>1.9757021990343893E-2</v>
      </c>
      <c r="F12" s="20">
        <f t="shared" si="0"/>
        <v>1066</v>
      </c>
      <c r="G12" s="12" t="s">
        <v>7</v>
      </c>
      <c r="H12" s="31">
        <v>5</v>
      </c>
      <c r="I12" s="20">
        <v>10420</v>
      </c>
      <c r="J12" s="21">
        <f>I12/$I$18</f>
        <v>0.19312210988685119</v>
      </c>
      <c r="K12" s="20">
        <f>I12</f>
        <v>10420</v>
      </c>
      <c r="L12" s="39">
        <v>198</v>
      </c>
      <c r="M12" s="31">
        <v>0</v>
      </c>
      <c r="N12" s="20">
        <v>0</v>
      </c>
      <c r="O12" s="21">
        <f>N12/$N$18</f>
        <v>0</v>
      </c>
      <c r="P12" s="20">
        <f>N12</f>
        <v>0</v>
      </c>
    </row>
    <row r="13" spans="1:20">
      <c r="B13" s="10" t="s">
        <v>9</v>
      </c>
      <c r="C13" s="31">
        <v>9</v>
      </c>
      <c r="D13" s="20">
        <v>28156</v>
      </c>
      <c r="E13" s="21">
        <f t="shared" si="1"/>
        <v>0.5218374401126854</v>
      </c>
      <c r="F13" s="20">
        <f t="shared" si="0"/>
        <v>28156</v>
      </c>
      <c r="G13" s="12" t="s">
        <v>8</v>
      </c>
      <c r="H13" s="31">
        <v>8</v>
      </c>
      <c r="I13" s="20">
        <v>13448</v>
      </c>
      <c r="J13" s="21">
        <f>I13/$I$18</f>
        <v>0.24924243126279991</v>
      </c>
      <c r="K13" s="20">
        <f>I13</f>
        <v>13448</v>
      </c>
      <c r="L13" s="9" t="s">
        <v>31</v>
      </c>
      <c r="M13" s="31">
        <v>18</v>
      </c>
      <c r="N13" s="20">
        <v>43126.5</v>
      </c>
      <c r="O13" s="21">
        <f>N13/$N$18</f>
        <v>0.79929756929321383</v>
      </c>
      <c r="P13" s="20">
        <f>N13</f>
        <v>43126.5</v>
      </c>
    </row>
    <row r="14" spans="1:20">
      <c r="B14" s="10" t="s">
        <v>41</v>
      </c>
      <c r="C14" s="31">
        <v>0</v>
      </c>
      <c r="D14" s="20">
        <v>0</v>
      </c>
      <c r="E14" s="21">
        <f t="shared" si="1"/>
        <v>0</v>
      </c>
      <c r="F14" s="20">
        <f t="shared" si="0"/>
        <v>0</v>
      </c>
      <c r="G14" s="12" t="s">
        <v>10</v>
      </c>
      <c r="H14" s="34">
        <v>10</v>
      </c>
      <c r="I14" s="20">
        <v>29678.5</v>
      </c>
      <c r="J14" s="21">
        <f>I14/$I$18</f>
        <v>0.55005513803041395</v>
      </c>
      <c r="K14" s="20">
        <f>I14</f>
        <v>29678.5</v>
      </c>
      <c r="L14" s="37"/>
      <c r="M14" s="31"/>
      <c r="N14" s="20"/>
      <c r="O14" s="32"/>
      <c r="P14" s="20"/>
    </row>
    <row r="15" spans="1:20">
      <c r="B15" s="10" t="s">
        <v>20</v>
      </c>
      <c r="C15" s="31">
        <v>3</v>
      </c>
      <c r="D15" s="20">
        <v>1995</v>
      </c>
      <c r="E15" s="21">
        <f t="shared" si="1"/>
        <v>3.697491451288562E-2</v>
      </c>
      <c r="F15" s="20">
        <f t="shared" si="0"/>
        <v>1995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1:20">
      <c r="B16" s="10" t="s">
        <v>39</v>
      </c>
      <c r="C16" s="31">
        <v>0</v>
      </c>
      <c r="D16" s="20">
        <v>0</v>
      </c>
      <c r="E16" s="21">
        <f t="shared" si="1"/>
        <v>0</v>
      </c>
      <c r="F16" s="20">
        <f t="shared" si="0"/>
        <v>0</v>
      </c>
      <c r="G16" s="12"/>
      <c r="H16" s="34"/>
      <c r="I16" s="20"/>
      <c r="J16" s="21"/>
      <c r="K16" s="20"/>
      <c r="L16" s="37"/>
      <c r="M16" s="31"/>
      <c r="N16" s="20"/>
      <c r="O16" s="32"/>
      <c r="P16" s="20"/>
    </row>
    <row r="17" spans="2:16" ht="13.5" thickBot="1">
      <c r="B17" s="10" t="s">
        <v>29</v>
      </c>
      <c r="C17" s="31">
        <v>8</v>
      </c>
      <c r="D17" s="20">
        <v>21333.5</v>
      </c>
      <c r="E17" s="50">
        <f t="shared" si="1"/>
        <v>0.39539064599531093</v>
      </c>
      <c r="F17" s="15">
        <f t="shared" si="0"/>
        <v>21333.5</v>
      </c>
      <c r="G17" s="35"/>
      <c r="H17" s="34"/>
      <c r="I17" s="29"/>
      <c r="J17" s="50"/>
      <c r="K17" s="20"/>
      <c r="L17" s="37"/>
      <c r="M17" s="31"/>
      <c r="N17" s="20"/>
      <c r="O17" s="32"/>
      <c r="P17" s="20"/>
    </row>
    <row r="18" spans="2:16" ht="13.5" thickBot="1">
      <c r="B18" s="42" t="s">
        <v>3</v>
      </c>
      <c r="C18" s="42">
        <f>SUM(C11:C17)</f>
        <v>24</v>
      </c>
      <c r="D18" s="43">
        <f>SUM(D11:D17)</f>
        <v>53955.5</v>
      </c>
      <c r="E18" s="48">
        <f>SUM(E11:E17)</f>
        <v>0.99999999999999989</v>
      </c>
      <c r="F18" s="49">
        <f>SUM(F11:F17)</f>
        <v>53955.5</v>
      </c>
      <c r="G18" s="42" t="s">
        <v>3</v>
      </c>
      <c r="H18" s="43">
        <f>SUM(H11:H14)</f>
        <v>24</v>
      </c>
      <c r="I18" s="43">
        <f>SUM(I11:I14)</f>
        <v>53955.5</v>
      </c>
      <c r="J18" s="47">
        <f>SUM(J11:J14)</f>
        <v>1</v>
      </c>
      <c r="K18" s="43">
        <f>SUM(K11:K14)</f>
        <v>53955.5</v>
      </c>
      <c r="L18" s="42" t="s">
        <v>3</v>
      </c>
      <c r="M18" s="42">
        <f>SUM(M10:M15)</f>
        <v>24</v>
      </c>
      <c r="N18" s="43">
        <f>SUM(N11:N13)</f>
        <v>53955.5</v>
      </c>
      <c r="O18" s="47">
        <f>SUM(O11:O13)</f>
        <v>1</v>
      </c>
      <c r="P18" s="43">
        <f>SUM(P11:P13)</f>
        <v>53955.5</v>
      </c>
    </row>
    <row r="21" spans="2:16">
      <c r="D21" s="3"/>
      <c r="E21" s="1"/>
      <c r="F21" s="3"/>
      <c r="G21" s="3"/>
      <c r="H21" s="3"/>
      <c r="I21" s="3"/>
      <c r="J21" s="1"/>
      <c r="K21" s="3"/>
      <c r="L21" s="1"/>
      <c r="M21" s="1"/>
      <c r="N21" s="3"/>
      <c r="O21" s="1"/>
      <c r="P21" s="3"/>
    </row>
    <row r="31" spans="2:16">
      <c r="D31" s="5"/>
    </row>
    <row r="37" spans="1:8" ht="13.5" thickBot="1"/>
    <row r="38" spans="1:8" ht="13.5" thickBot="1">
      <c r="B38" s="113" t="s">
        <v>37</v>
      </c>
      <c r="C38" s="114"/>
      <c r="D38" s="114"/>
      <c r="E38" s="114"/>
      <c r="F38" s="114"/>
      <c r="G38" s="114"/>
      <c r="H38" s="115"/>
    </row>
    <row r="39" spans="1:8">
      <c r="B39" s="51" t="s">
        <v>6</v>
      </c>
      <c r="C39" s="116" t="s">
        <v>32</v>
      </c>
      <c r="D39" s="117"/>
      <c r="E39" s="117"/>
      <c r="F39" s="117"/>
      <c r="G39" s="117"/>
      <c r="H39" s="118"/>
    </row>
    <row r="40" spans="1:8">
      <c r="B40" s="52" t="s">
        <v>13</v>
      </c>
      <c r="C40" s="110" t="s">
        <v>33</v>
      </c>
      <c r="D40" s="111"/>
      <c r="E40" s="111"/>
      <c r="F40" s="111"/>
      <c r="G40" s="111"/>
      <c r="H40" s="112"/>
    </row>
    <row r="41" spans="1:8">
      <c r="B41" s="52" t="s">
        <v>9</v>
      </c>
      <c r="C41" s="110" t="s">
        <v>34</v>
      </c>
      <c r="D41" s="111"/>
      <c r="E41" s="111"/>
      <c r="F41" s="111"/>
      <c r="G41" s="111"/>
      <c r="H41" s="112"/>
    </row>
    <row r="42" spans="1:8">
      <c r="B42" s="52" t="s">
        <v>41</v>
      </c>
      <c r="C42" s="110" t="s">
        <v>42</v>
      </c>
      <c r="D42" s="111"/>
      <c r="E42" s="111"/>
      <c r="F42" s="111"/>
      <c r="G42" s="111"/>
      <c r="H42" s="112"/>
    </row>
    <row r="43" spans="1:8">
      <c r="A43" s="40"/>
      <c r="B43" s="52" t="s">
        <v>20</v>
      </c>
      <c r="C43" s="110" t="s">
        <v>35</v>
      </c>
      <c r="D43" s="111"/>
      <c r="E43" s="111"/>
      <c r="F43" s="111"/>
      <c r="G43" s="111"/>
      <c r="H43" s="112"/>
    </row>
    <row r="44" spans="1:8">
      <c r="A44" s="40"/>
      <c r="B44" s="52" t="s">
        <v>39</v>
      </c>
      <c r="C44" s="54" t="s">
        <v>40</v>
      </c>
      <c r="D44" s="55"/>
      <c r="E44" s="55"/>
      <c r="F44" s="55"/>
      <c r="G44" s="55"/>
      <c r="H44" s="56"/>
    </row>
    <row r="45" spans="1:8" ht="13.5" thickBot="1">
      <c r="A45" s="40"/>
      <c r="B45" s="53" t="s">
        <v>29</v>
      </c>
      <c r="C45" s="107" t="s">
        <v>38</v>
      </c>
      <c r="D45" s="108"/>
      <c r="E45" s="108"/>
      <c r="F45" s="108"/>
      <c r="G45" s="108"/>
      <c r="H45" s="109"/>
    </row>
    <row r="46" spans="1:8">
      <c r="A46" s="40"/>
      <c r="B46" s="40"/>
      <c r="C46" s="40"/>
      <c r="E46" s="40"/>
      <c r="F46" s="41"/>
    </row>
    <row r="47" spans="1:8">
      <c r="A47" s="40"/>
      <c r="B47" s="40"/>
      <c r="C47" s="40"/>
      <c r="E47" s="40"/>
      <c r="F47" s="41"/>
    </row>
    <row r="48" spans="1:8">
      <c r="A48" s="40"/>
      <c r="B48" s="40"/>
      <c r="C48" s="40"/>
      <c r="E48" s="40"/>
      <c r="F48" s="41"/>
    </row>
    <row r="49" spans="1:6">
      <c r="A49" s="40"/>
      <c r="B49" s="40"/>
      <c r="C49" s="40"/>
      <c r="E49" s="40"/>
      <c r="F49" s="41"/>
    </row>
    <row r="50" spans="1:6">
      <c r="A50" s="40"/>
      <c r="B50" s="40"/>
      <c r="C50" s="40"/>
      <c r="E50" s="40"/>
      <c r="F50" s="41"/>
    </row>
    <row r="51" spans="1:6">
      <c r="A51" s="40"/>
      <c r="B51" s="40"/>
      <c r="C51" s="40"/>
      <c r="D51" s="41"/>
      <c r="E51" s="40"/>
      <c r="F51" s="41"/>
    </row>
    <row r="52" spans="1:6">
      <c r="A52" s="40"/>
      <c r="B52" s="40"/>
      <c r="C52" s="40"/>
      <c r="D52" s="41"/>
      <c r="E52" s="40"/>
      <c r="F52" s="41"/>
    </row>
    <row r="53" spans="1:6">
      <c r="A53" s="40"/>
      <c r="B53" s="40"/>
      <c r="C53" s="40"/>
      <c r="D53" s="41"/>
      <c r="E53" s="40"/>
      <c r="F53" s="41"/>
    </row>
    <row r="54" spans="1:6">
      <c r="A54" s="40"/>
      <c r="B54" s="40"/>
      <c r="C54" s="40"/>
      <c r="D54" s="41"/>
      <c r="E54" s="40"/>
      <c r="F54" s="41"/>
    </row>
    <row r="55" spans="1:6">
      <c r="A55" s="40"/>
      <c r="B55" s="40"/>
      <c r="C55" s="40"/>
      <c r="D55" s="41"/>
      <c r="E55" s="40"/>
      <c r="F55" s="41"/>
    </row>
    <row r="56" spans="1:6">
      <c r="A56" s="40"/>
      <c r="B56" s="40"/>
      <c r="C56" s="40"/>
      <c r="D56" s="41"/>
      <c r="E56" s="40"/>
      <c r="F56" s="41"/>
    </row>
  </sheetData>
  <mergeCells count="15">
    <mergeCell ref="C45:H45"/>
    <mergeCell ref="C43:H43"/>
    <mergeCell ref="C42:H42"/>
    <mergeCell ref="B38:H38"/>
    <mergeCell ref="C39:H39"/>
    <mergeCell ref="C40:H40"/>
    <mergeCell ref="C41:H41"/>
    <mergeCell ref="A1:S1"/>
    <mergeCell ref="A2:S2"/>
    <mergeCell ref="A3:S3"/>
    <mergeCell ref="A4:S4"/>
    <mergeCell ref="B7:F7"/>
    <mergeCell ref="G7:K7"/>
    <mergeCell ref="L7:P7"/>
    <mergeCell ref="A5:S5"/>
  </mergeCells>
  <phoneticPr fontId="0" type="noConversion"/>
  <printOptions horizontalCentered="1" verticalCentered="1"/>
  <pageMargins left="0.59055118110236227" right="0.39370078740157483" top="0.6692913385826772" bottom="0.51181102362204722" header="0.39370078740157483" footer="0.51181102362204722"/>
  <pageSetup paperSize="9" scale="80" fitToWidth="2" fitToHeight="0" orientation="landscape" horizontalDpi="4294967293" verticalDpi="180" r:id="rId1"/>
  <headerFooter alignWithMargins="0">
    <oddFooter xml:space="preserve">&amp;C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topLeftCell="A7" zoomScaleNormal="75" workbookViewId="0">
      <selection activeCell="J39" sqref="J39"/>
    </sheetView>
  </sheetViews>
  <sheetFormatPr defaultRowHeight="12.75"/>
  <cols>
    <col min="1" max="1" width="9.7109375" bestFit="1" customWidth="1"/>
    <col min="2" max="2" width="7.5703125" bestFit="1" customWidth="1"/>
    <col min="3" max="3" width="8.42578125" bestFit="1" customWidth="1"/>
    <col min="4" max="4" width="9.5703125" style="4" customWidth="1"/>
    <col min="6" max="6" width="9.5703125" style="4" customWidth="1"/>
    <col min="7" max="7" width="8.140625" style="4" bestFit="1" customWidth="1"/>
    <col min="8" max="8" width="8.42578125" style="4" bestFit="1" customWidth="1"/>
    <col min="9" max="9" width="8.85546875" style="4" bestFit="1" customWidth="1"/>
    <col min="10" max="10" width="8.140625" customWidth="1"/>
    <col min="11" max="11" width="8.5703125" style="4" customWidth="1"/>
    <col min="12" max="12" width="8" bestFit="1" customWidth="1"/>
    <col min="13" max="13" width="8.42578125" bestFit="1" customWidth="1"/>
    <col min="14" max="14" width="8.7109375" style="4" bestFit="1" customWidth="1"/>
    <col min="15" max="15" width="8.28515625" customWidth="1"/>
    <col min="16" max="16" width="8.7109375" style="4" bestFit="1" customWidth="1"/>
    <col min="19" max="19" width="9.42578125" customWidth="1"/>
  </cols>
  <sheetData>
    <row r="1" spans="1:20">
      <c r="A1" s="99" t="s">
        <v>14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0">
      <c r="A2" s="99" t="s">
        <v>43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20">
      <c r="A3" s="99" t="s">
        <v>22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</row>
    <row r="4" spans="1:20" ht="15" customHeight="1">
      <c r="A4" s="100" t="s">
        <v>48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</row>
    <row r="5" spans="1:20" ht="15.75" customHeight="1">
      <c r="A5" s="99" t="s">
        <v>15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</row>
    <row r="6" spans="1:20" ht="13.5" thickBot="1">
      <c r="D6"/>
      <c r="F6"/>
      <c r="G6"/>
      <c r="H6"/>
      <c r="I6"/>
      <c r="K6"/>
      <c r="N6"/>
      <c r="P6"/>
    </row>
    <row r="7" spans="1:20" ht="15" customHeight="1" thickBot="1">
      <c r="B7" s="101" t="s">
        <v>36</v>
      </c>
      <c r="C7" s="102"/>
      <c r="D7" s="102"/>
      <c r="E7" s="102"/>
      <c r="F7" s="103"/>
      <c r="G7" s="101" t="s">
        <v>1</v>
      </c>
      <c r="H7" s="102"/>
      <c r="I7" s="102"/>
      <c r="J7" s="102"/>
      <c r="K7" s="103"/>
      <c r="L7" s="104" t="s">
        <v>12</v>
      </c>
      <c r="M7" s="105"/>
      <c r="N7" s="105"/>
      <c r="O7" s="105"/>
      <c r="P7" s="106"/>
      <c r="T7" s="2"/>
    </row>
    <row r="8" spans="1:20">
      <c r="B8" s="19"/>
      <c r="C8" s="8" t="s">
        <v>4</v>
      </c>
      <c r="D8" s="9" t="s">
        <v>17</v>
      </c>
      <c r="E8" s="7" t="s">
        <v>5</v>
      </c>
      <c r="F8" s="27" t="s">
        <v>3</v>
      </c>
      <c r="G8" s="19"/>
      <c r="H8" s="7" t="s">
        <v>4</v>
      </c>
      <c r="I8" s="9" t="s">
        <v>17</v>
      </c>
      <c r="J8" s="7" t="s">
        <v>5</v>
      </c>
      <c r="K8" s="27" t="s">
        <v>3</v>
      </c>
      <c r="L8" s="7"/>
      <c r="M8" s="7" t="s">
        <v>4</v>
      </c>
      <c r="N8" s="9" t="s">
        <v>17</v>
      </c>
      <c r="O8" s="7" t="s">
        <v>5</v>
      </c>
      <c r="P8" s="27" t="s">
        <v>3</v>
      </c>
      <c r="T8" s="2"/>
    </row>
    <row r="9" spans="1:20">
      <c r="B9" s="10" t="s">
        <v>0</v>
      </c>
      <c r="C9" s="9" t="s">
        <v>16</v>
      </c>
      <c r="D9" s="9" t="s">
        <v>16</v>
      </c>
      <c r="E9" s="36" t="s">
        <v>23</v>
      </c>
      <c r="F9" s="28" t="s">
        <v>21</v>
      </c>
      <c r="G9" s="11" t="s">
        <v>2</v>
      </c>
      <c r="H9" s="11" t="s">
        <v>16</v>
      </c>
      <c r="I9" s="9" t="s">
        <v>16</v>
      </c>
      <c r="J9" s="36" t="s">
        <v>23</v>
      </c>
      <c r="K9" s="28" t="s">
        <v>21</v>
      </c>
      <c r="L9" s="10" t="s">
        <v>18</v>
      </c>
      <c r="M9" s="10" t="s">
        <v>16</v>
      </c>
      <c r="N9" s="9" t="s">
        <v>16</v>
      </c>
      <c r="O9" s="36" t="s">
        <v>23</v>
      </c>
      <c r="P9" s="28" t="s">
        <v>21</v>
      </c>
    </row>
    <row r="10" spans="1:20" ht="13.5" thickBot="1">
      <c r="B10" s="13"/>
      <c r="C10" s="14"/>
      <c r="D10" s="16"/>
      <c r="E10" s="22" t="s">
        <v>30</v>
      </c>
      <c r="F10" s="33">
        <v>43101</v>
      </c>
      <c r="G10" s="15"/>
      <c r="H10" s="15"/>
      <c r="I10" s="16"/>
      <c r="J10" s="22" t="s">
        <v>30</v>
      </c>
      <c r="K10" s="33">
        <f>F10</f>
        <v>43101</v>
      </c>
      <c r="L10" s="13"/>
      <c r="M10" s="13"/>
      <c r="N10" s="16"/>
      <c r="O10" s="22" t="s">
        <v>30</v>
      </c>
      <c r="P10" s="33">
        <f>F10</f>
        <v>43101</v>
      </c>
    </row>
    <row r="11" spans="1:20">
      <c r="B11" s="7" t="s">
        <v>6</v>
      </c>
      <c r="C11" s="30">
        <v>0</v>
      </c>
      <c r="D11" s="17">
        <v>0</v>
      </c>
      <c r="E11" s="18">
        <f>D11/$D$18</f>
        <v>0</v>
      </c>
      <c r="F11" s="17">
        <f>'I Trimestre 2018'!D11+'II Trimestre 2018'!D11</f>
        <v>1405</v>
      </c>
      <c r="G11" s="46" t="s">
        <v>6</v>
      </c>
      <c r="H11" s="30">
        <v>4</v>
      </c>
      <c r="I11" s="17">
        <v>3352.125</v>
      </c>
      <c r="J11" s="18">
        <f>I11/$I$18</f>
        <v>0.11991736313268851</v>
      </c>
      <c r="K11" s="17">
        <f>'I Trimestre 2018'!I11+'II Trimestre 2018'!I11</f>
        <v>3761.125</v>
      </c>
      <c r="L11" s="38">
        <v>908</v>
      </c>
      <c r="M11" s="30">
        <v>4</v>
      </c>
      <c r="N11" s="17">
        <v>3352.125</v>
      </c>
      <c r="O11" s="18">
        <f>N11/$N$18</f>
        <v>0.11991736313268851</v>
      </c>
      <c r="P11" s="17">
        <f>'I Trimestre 2018'!N11+'II Trimestre 2018'!N11</f>
        <v>14181.125</v>
      </c>
    </row>
    <row r="12" spans="1:20">
      <c r="B12" s="10" t="s">
        <v>13</v>
      </c>
      <c r="C12" s="31">
        <v>1</v>
      </c>
      <c r="D12" s="20">
        <v>163.125</v>
      </c>
      <c r="E12" s="21">
        <f t="shared" ref="E12:E17" si="0">D12/$D$18</f>
        <v>5.8355580000804905E-3</v>
      </c>
      <c r="F12" s="20">
        <f>'I Trimestre 2018'!D12+'II Trimestre 2018'!D12</f>
        <v>1229.125</v>
      </c>
      <c r="G12" s="12" t="s">
        <v>7</v>
      </c>
      <c r="H12" s="31">
        <v>0</v>
      </c>
      <c r="I12" s="20">
        <v>0</v>
      </c>
      <c r="J12" s="21">
        <f>I12/$I$18</f>
        <v>0</v>
      </c>
      <c r="K12" s="20">
        <f>'I Trimestre 2018'!I12+'II Trimestre 2018'!I12</f>
        <v>10420</v>
      </c>
      <c r="L12" s="39">
        <v>198</v>
      </c>
      <c r="M12" s="31">
        <v>0</v>
      </c>
      <c r="N12" s="20">
        <v>0</v>
      </c>
      <c r="O12" s="21">
        <f>N12/$N$18</f>
        <v>0</v>
      </c>
      <c r="P12" s="20">
        <f>'I Trimestre 2018'!N12+'II Trimestre 2018'!N12</f>
        <v>0</v>
      </c>
    </row>
    <row r="13" spans="1:20">
      <c r="B13" s="10" t="s">
        <v>9</v>
      </c>
      <c r="C13" s="31">
        <v>3</v>
      </c>
      <c r="D13" s="20">
        <v>19937.5</v>
      </c>
      <c r="E13" s="21">
        <f t="shared" si="0"/>
        <v>0.71323486667650438</v>
      </c>
      <c r="F13" s="20">
        <f>'I Trimestre 2018'!D13+'II Trimestre 2018'!D13</f>
        <v>48093.5</v>
      </c>
      <c r="G13" s="12" t="s">
        <v>8</v>
      </c>
      <c r="H13" s="31">
        <v>5</v>
      </c>
      <c r="I13" s="20">
        <v>19477.5</v>
      </c>
      <c r="J13" s="21">
        <f>I13/$I$18</f>
        <v>0.69677904028547277</v>
      </c>
      <c r="K13" s="20">
        <f>'I Trimestre 2018'!I13+'II Trimestre 2018'!I13</f>
        <v>32925.5</v>
      </c>
      <c r="L13" s="9" t="s">
        <v>31</v>
      </c>
      <c r="M13" s="31">
        <v>7</v>
      </c>
      <c r="N13" s="20">
        <v>24601.5</v>
      </c>
      <c r="O13" s="21">
        <f>N13/$N$18</f>
        <v>0.88008263686731147</v>
      </c>
      <c r="P13" s="20">
        <f>'I Trimestre 2018'!N13+'II Trimestre 2018'!N13</f>
        <v>67728</v>
      </c>
    </row>
    <row r="14" spans="1:20">
      <c r="B14" s="10" t="s">
        <v>41</v>
      </c>
      <c r="C14" s="31">
        <v>0</v>
      </c>
      <c r="D14" s="20">
        <v>0</v>
      </c>
      <c r="E14" s="21">
        <f t="shared" si="0"/>
        <v>0</v>
      </c>
      <c r="F14" s="20">
        <f>'I Trimestre 2018'!D14+'II Trimestre 2018'!D14</f>
        <v>0</v>
      </c>
      <c r="G14" s="12" t="s">
        <v>10</v>
      </c>
      <c r="H14" s="34">
        <v>2</v>
      </c>
      <c r="I14" s="20">
        <v>5124</v>
      </c>
      <c r="J14" s="21">
        <f>I14/$I$18</f>
        <v>0.18330359658183867</v>
      </c>
      <c r="K14" s="20">
        <f>'I Trimestre 2018'!I14+'II Trimestre 2018'!I14</f>
        <v>34802.5</v>
      </c>
      <c r="L14" s="37"/>
      <c r="M14" s="31"/>
      <c r="N14" s="20"/>
      <c r="O14" s="32"/>
      <c r="P14" s="20"/>
    </row>
    <row r="15" spans="1:20">
      <c r="B15" s="10" t="s">
        <v>20</v>
      </c>
      <c r="C15" s="31">
        <v>0</v>
      </c>
      <c r="D15" s="20">
        <v>0</v>
      </c>
      <c r="E15" s="21">
        <f t="shared" si="0"/>
        <v>0</v>
      </c>
      <c r="F15" s="20">
        <f>'I Trimestre 2018'!D15+'II Trimestre 2018'!D15</f>
        <v>1995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1:20">
      <c r="B16" s="10" t="s">
        <v>39</v>
      </c>
      <c r="C16" s="31">
        <v>0</v>
      </c>
      <c r="D16" s="20">
        <v>0</v>
      </c>
      <c r="E16" s="21">
        <f t="shared" si="0"/>
        <v>0</v>
      </c>
      <c r="F16" s="20">
        <f>'I Trimestre 2018'!D16+'II Trimestre 2018'!D16</f>
        <v>0</v>
      </c>
      <c r="G16" s="12"/>
      <c r="H16" s="34"/>
      <c r="I16" s="20"/>
      <c r="J16" s="21"/>
      <c r="K16" s="20"/>
      <c r="L16" s="37"/>
      <c r="M16" s="31"/>
      <c r="N16" s="20"/>
      <c r="O16" s="32"/>
      <c r="P16" s="20"/>
    </row>
    <row r="17" spans="2:16" ht="13.5" thickBot="1">
      <c r="B17" s="10" t="s">
        <v>29</v>
      </c>
      <c r="C17" s="31">
        <v>7</v>
      </c>
      <c r="D17" s="20">
        <v>7853</v>
      </c>
      <c r="E17" s="50">
        <f t="shared" si="0"/>
        <v>0.28092957532341511</v>
      </c>
      <c r="F17" s="15">
        <f>'I Trimestre 2018'!D17+'II Trimestre 2018'!D17</f>
        <v>29186.5</v>
      </c>
      <c r="G17" s="35"/>
      <c r="H17" s="34"/>
      <c r="I17" s="29"/>
      <c r="J17" s="50"/>
      <c r="K17" s="15"/>
      <c r="L17" s="37"/>
      <c r="M17" s="31"/>
      <c r="N17" s="20"/>
      <c r="O17" s="32"/>
      <c r="P17" s="15"/>
    </row>
    <row r="18" spans="2:16" ht="13.5" thickBot="1">
      <c r="B18" s="42" t="s">
        <v>3</v>
      </c>
      <c r="C18" s="42">
        <f>SUM(C11:C17)</f>
        <v>11</v>
      </c>
      <c r="D18" s="43">
        <f>SUM(D11:D17)</f>
        <v>27953.625</v>
      </c>
      <c r="E18" s="48">
        <f>SUM(E11:E17)</f>
        <v>1</v>
      </c>
      <c r="F18" s="49">
        <f>SUM(F11:F17)</f>
        <v>81909.125</v>
      </c>
      <c r="G18" s="42" t="s">
        <v>3</v>
      </c>
      <c r="H18" s="43">
        <f>SUM(H11:H14)</f>
        <v>11</v>
      </c>
      <c r="I18" s="43">
        <f>SUM(I11:I14)</f>
        <v>27953.625</v>
      </c>
      <c r="J18" s="47">
        <f>SUM(J11:J14)</f>
        <v>1</v>
      </c>
      <c r="K18" s="43">
        <f>SUM(K11:K14)</f>
        <v>81909.125</v>
      </c>
      <c r="L18" s="42" t="s">
        <v>3</v>
      </c>
      <c r="M18" s="42">
        <f>SUM(M10:M15)</f>
        <v>11</v>
      </c>
      <c r="N18" s="43">
        <f>SUM(N11:N13)</f>
        <v>27953.625</v>
      </c>
      <c r="O18" s="47">
        <f>SUM(O11:O13)</f>
        <v>1</v>
      </c>
      <c r="P18" s="43">
        <f>SUM(P11:P13)</f>
        <v>81909.125</v>
      </c>
    </row>
    <row r="21" spans="2:16">
      <c r="D21" s="3"/>
      <c r="E21" s="1"/>
      <c r="F21" s="3"/>
      <c r="G21" s="3"/>
      <c r="H21" s="3"/>
      <c r="I21" s="3"/>
      <c r="J21" s="1"/>
      <c r="K21" s="3"/>
      <c r="L21" s="1"/>
      <c r="M21" s="1"/>
      <c r="N21" s="3"/>
      <c r="O21" s="1"/>
      <c r="P21" s="3"/>
    </row>
    <row r="31" spans="2:16">
      <c r="D31" s="5"/>
    </row>
    <row r="37" spans="1:8" ht="13.5" thickBot="1"/>
    <row r="38" spans="1:8" ht="13.5" thickBot="1">
      <c r="B38" s="113" t="s">
        <v>37</v>
      </c>
      <c r="C38" s="114"/>
      <c r="D38" s="114"/>
      <c r="E38" s="114"/>
      <c r="F38" s="114"/>
      <c r="G38" s="114"/>
      <c r="H38" s="115"/>
    </row>
    <row r="39" spans="1:8">
      <c r="B39" s="51" t="s">
        <v>6</v>
      </c>
      <c r="C39" s="116" t="s">
        <v>32</v>
      </c>
      <c r="D39" s="117"/>
      <c r="E39" s="117"/>
      <c r="F39" s="117"/>
      <c r="G39" s="117"/>
      <c r="H39" s="118"/>
    </row>
    <row r="40" spans="1:8">
      <c r="B40" s="52" t="s">
        <v>13</v>
      </c>
      <c r="C40" s="110" t="s">
        <v>33</v>
      </c>
      <c r="D40" s="111"/>
      <c r="E40" s="111"/>
      <c r="F40" s="111"/>
      <c r="G40" s="111"/>
      <c r="H40" s="112"/>
    </row>
    <row r="41" spans="1:8">
      <c r="B41" s="52" t="s">
        <v>9</v>
      </c>
      <c r="C41" s="110" t="s">
        <v>34</v>
      </c>
      <c r="D41" s="111"/>
      <c r="E41" s="111"/>
      <c r="F41" s="111"/>
      <c r="G41" s="111"/>
      <c r="H41" s="112"/>
    </row>
    <row r="42" spans="1:8">
      <c r="B42" s="52" t="s">
        <v>41</v>
      </c>
      <c r="C42" s="110" t="s">
        <v>42</v>
      </c>
      <c r="D42" s="111"/>
      <c r="E42" s="111"/>
      <c r="F42" s="111"/>
      <c r="G42" s="111"/>
      <c r="H42" s="112"/>
    </row>
    <row r="43" spans="1:8">
      <c r="A43" s="40"/>
      <c r="B43" s="52" t="s">
        <v>20</v>
      </c>
      <c r="C43" s="110" t="s">
        <v>35</v>
      </c>
      <c r="D43" s="111"/>
      <c r="E43" s="111"/>
      <c r="F43" s="111"/>
      <c r="G43" s="111"/>
      <c r="H43" s="112"/>
    </row>
    <row r="44" spans="1:8">
      <c r="A44" s="40"/>
      <c r="B44" s="52" t="s">
        <v>39</v>
      </c>
      <c r="C44" s="67" t="s">
        <v>40</v>
      </c>
      <c r="D44" s="68"/>
      <c r="E44" s="68"/>
      <c r="F44" s="68"/>
      <c r="G44" s="68"/>
      <c r="H44" s="69"/>
    </row>
    <row r="45" spans="1:8" ht="13.5" thickBot="1">
      <c r="A45" s="40"/>
      <c r="B45" s="53" t="s">
        <v>29</v>
      </c>
      <c r="C45" s="107" t="s">
        <v>38</v>
      </c>
      <c r="D45" s="108"/>
      <c r="E45" s="108"/>
      <c r="F45" s="108"/>
      <c r="G45" s="108"/>
      <c r="H45" s="109"/>
    </row>
    <row r="46" spans="1:8">
      <c r="A46" s="40"/>
      <c r="B46" s="40"/>
      <c r="C46" s="40"/>
      <c r="E46" s="40"/>
      <c r="F46" s="41"/>
    </row>
    <row r="47" spans="1:8">
      <c r="A47" s="40"/>
      <c r="B47" s="40"/>
      <c r="C47" s="40"/>
      <c r="E47" s="40"/>
      <c r="F47" s="41"/>
    </row>
    <row r="48" spans="1:8">
      <c r="A48" s="40"/>
      <c r="B48" s="40"/>
      <c r="C48" s="40"/>
      <c r="E48" s="40"/>
      <c r="F48" s="41"/>
    </row>
    <row r="49" spans="1:6">
      <c r="A49" s="40"/>
      <c r="B49" s="40"/>
      <c r="C49" s="40"/>
      <c r="E49" s="40"/>
      <c r="F49" s="41"/>
    </row>
    <row r="50" spans="1:6">
      <c r="A50" s="40"/>
      <c r="B50" s="40"/>
      <c r="C50" s="40"/>
      <c r="E50" s="40"/>
      <c r="F50" s="41"/>
    </row>
    <row r="51" spans="1:6">
      <c r="A51" s="40"/>
      <c r="B51" s="40"/>
      <c r="C51" s="40"/>
      <c r="D51" s="41"/>
      <c r="E51" s="40"/>
      <c r="F51" s="41"/>
    </row>
    <row r="52" spans="1:6">
      <c r="A52" s="40"/>
      <c r="B52" s="40"/>
      <c r="C52" s="40"/>
      <c r="D52" s="41"/>
      <c r="E52" s="40"/>
      <c r="F52" s="41"/>
    </row>
    <row r="53" spans="1:6">
      <c r="A53" s="40"/>
      <c r="B53" s="40"/>
      <c r="C53" s="40"/>
      <c r="D53" s="41"/>
      <c r="E53" s="40"/>
      <c r="F53" s="41"/>
    </row>
    <row r="54" spans="1:6">
      <c r="A54" s="40"/>
      <c r="B54" s="40"/>
      <c r="C54" s="40"/>
      <c r="D54" s="41"/>
      <c r="E54" s="40"/>
      <c r="F54" s="41"/>
    </row>
    <row r="55" spans="1:6">
      <c r="A55" s="40"/>
      <c r="B55" s="40"/>
      <c r="C55" s="40"/>
      <c r="D55" s="41"/>
      <c r="E55" s="40"/>
      <c r="F55" s="41"/>
    </row>
    <row r="56" spans="1:6">
      <c r="A56" s="40"/>
      <c r="B56" s="40"/>
      <c r="C56" s="40"/>
      <c r="D56" s="41"/>
      <c r="E56" s="40"/>
      <c r="F56" s="41"/>
    </row>
  </sheetData>
  <mergeCells count="15">
    <mergeCell ref="B7:F7"/>
    <mergeCell ref="G7:K7"/>
    <mergeCell ref="L7:P7"/>
    <mergeCell ref="A1:S1"/>
    <mergeCell ref="A2:S2"/>
    <mergeCell ref="A3:S3"/>
    <mergeCell ref="A4:S4"/>
    <mergeCell ref="A5:S5"/>
    <mergeCell ref="C45:H45"/>
    <mergeCell ref="B38:H38"/>
    <mergeCell ref="C39:H39"/>
    <mergeCell ref="C40:H40"/>
    <mergeCell ref="C41:H41"/>
    <mergeCell ref="C42:H42"/>
    <mergeCell ref="C43:H43"/>
  </mergeCells>
  <printOptions horizontalCentered="1" verticalCentered="1"/>
  <pageMargins left="0.59055118110236227" right="0.39370078740157483" top="0.6692913385826772" bottom="0.51181102362204722" header="0.39370078740157483" footer="0.51181102362204722"/>
  <pageSetup paperSize="9" scale="80" fitToWidth="2" fitToHeight="0" orientation="landscape" horizontalDpi="4294967293" verticalDpi="180" r:id="rId1"/>
  <headerFooter alignWithMargins="0">
    <oddFooter xml:space="preserve">&amp;C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0"/>
  <sheetViews>
    <sheetView zoomScaleNormal="75" workbookViewId="0">
      <selection activeCell="J40" sqref="J40"/>
    </sheetView>
  </sheetViews>
  <sheetFormatPr defaultRowHeight="12.75"/>
  <cols>
    <col min="1" max="1" width="9.7109375" bestFit="1" customWidth="1"/>
    <col min="2" max="2" width="7.5703125" bestFit="1" customWidth="1"/>
    <col min="3" max="3" width="8.42578125" bestFit="1" customWidth="1"/>
    <col min="4" max="4" width="9.5703125" style="4" customWidth="1"/>
    <col min="6" max="6" width="9.5703125" style="4" customWidth="1"/>
    <col min="7" max="7" width="8.140625" style="4" bestFit="1" customWidth="1"/>
    <col min="8" max="8" width="8.42578125" style="4" bestFit="1" customWidth="1"/>
    <col min="9" max="9" width="8.85546875" style="4" bestFit="1" customWidth="1"/>
    <col min="10" max="10" width="8.140625" customWidth="1"/>
    <col min="11" max="11" width="8.5703125" style="4" customWidth="1"/>
    <col min="12" max="12" width="8" bestFit="1" customWidth="1"/>
    <col min="13" max="13" width="8.42578125" bestFit="1" customWidth="1"/>
    <col min="14" max="14" width="8.7109375" style="4" bestFit="1" customWidth="1"/>
    <col min="15" max="15" width="8.28515625" customWidth="1"/>
    <col min="16" max="16" width="8.7109375" style="4" bestFit="1" customWidth="1"/>
    <col min="19" max="19" width="9.42578125" customWidth="1"/>
  </cols>
  <sheetData>
    <row r="1" spans="1:20">
      <c r="A1" s="99" t="s">
        <v>14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0">
      <c r="A2" s="99" t="s">
        <v>43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20">
      <c r="A3" s="99" t="s">
        <v>22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</row>
    <row r="4" spans="1:20" ht="15" customHeight="1">
      <c r="A4" s="100" t="s">
        <v>53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</row>
    <row r="5" spans="1:20" ht="15.75" customHeight="1">
      <c r="A5" s="99" t="s">
        <v>15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</row>
    <row r="6" spans="1:20" ht="13.5" thickBot="1">
      <c r="D6"/>
      <c r="F6"/>
      <c r="G6"/>
      <c r="H6"/>
      <c r="I6"/>
      <c r="K6"/>
      <c r="N6"/>
      <c r="P6"/>
    </row>
    <row r="7" spans="1:20" ht="15" customHeight="1" thickBot="1">
      <c r="B7" s="101" t="s">
        <v>36</v>
      </c>
      <c r="C7" s="102"/>
      <c r="D7" s="102"/>
      <c r="E7" s="102"/>
      <c r="F7" s="103"/>
      <c r="G7" s="101" t="s">
        <v>1</v>
      </c>
      <c r="H7" s="102"/>
      <c r="I7" s="102"/>
      <c r="J7" s="102"/>
      <c r="K7" s="103"/>
      <c r="L7" s="104" t="s">
        <v>12</v>
      </c>
      <c r="M7" s="105"/>
      <c r="N7" s="105"/>
      <c r="O7" s="105"/>
      <c r="P7" s="106"/>
      <c r="T7" s="2"/>
    </row>
    <row r="8" spans="1:20">
      <c r="B8" s="19"/>
      <c r="C8" s="8" t="s">
        <v>4</v>
      </c>
      <c r="D8" s="9" t="s">
        <v>17</v>
      </c>
      <c r="E8" s="7" t="s">
        <v>5</v>
      </c>
      <c r="F8" s="27" t="s">
        <v>3</v>
      </c>
      <c r="G8" s="19"/>
      <c r="H8" s="7" t="s">
        <v>4</v>
      </c>
      <c r="I8" s="9" t="s">
        <v>17</v>
      </c>
      <c r="J8" s="7" t="s">
        <v>5</v>
      </c>
      <c r="K8" s="27" t="s">
        <v>3</v>
      </c>
      <c r="L8" s="7"/>
      <c r="M8" s="7" t="s">
        <v>4</v>
      </c>
      <c r="N8" s="9" t="s">
        <v>17</v>
      </c>
      <c r="O8" s="7" t="s">
        <v>5</v>
      </c>
      <c r="P8" s="27" t="s">
        <v>3</v>
      </c>
      <c r="T8" s="2"/>
    </row>
    <row r="9" spans="1:20">
      <c r="B9" s="10" t="s">
        <v>0</v>
      </c>
      <c r="C9" s="9" t="s">
        <v>16</v>
      </c>
      <c r="D9" s="9" t="s">
        <v>16</v>
      </c>
      <c r="E9" s="36" t="s">
        <v>23</v>
      </c>
      <c r="F9" s="28" t="s">
        <v>21</v>
      </c>
      <c r="G9" s="11" t="s">
        <v>2</v>
      </c>
      <c r="H9" s="11" t="s">
        <v>16</v>
      </c>
      <c r="I9" s="9" t="s">
        <v>16</v>
      </c>
      <c r="J9" s="36" t="s">
        <v>23</v>
      </c>
      <c r="K9" s="28" t="s">
        <v>21</v>
      </c>
      <c r="L9" s="10" t="s">
        <v>18</v>
      </c>
      <c r="M9" s="10" t="s">
        <v>16</v>
      </c>
      <c r="N9" s="9" t="s">
        <v>16</v>
      </c>
      <c r="O9" s="36" t="s">
        <v>23</v>
      </c>
      <c r="P9" s="28" t="s">
        <v>21</v>
      </c>
    </row>
    <row r="10" spans="1:20" ht="13.5" thickBot="1">
      <c r="B10" s="13"/>
      <c r="C10" s="14"/>
      <c r="D10" s="16"/>
      <c r="E10" s="22" t="s">
        <v>30</v>
      </c>
      <c r="F10" s="33">
        <v>43101</v>
      </c>
      <c r="G10" s="15"/>
      <c r="H10" s="15"/>
      <c r="I10" s="16"/>
      <c r="J10" s="22" t="s">
        <v>30</v>
      </c>
      <c r="K10" s="33">
        <f>F10</f>
        <v>43101</v>
      </c>
      <c r="L10" s="13"/>
      <c r="M10" s="13"/>
      <c r="N10" s="16"/>
      <c r="O10" s="22" t="s">
        <v>30</v>
      </c>
      <c r="P10" s="33">
        <f>F10</f>
        <v>43101</v>
      </c>
    </row>
    <row r="11" spans="1:20">
      <c r="B11" s="7" t="s">
        <v>6</v>
      </c>
      <c r="C11" s="93">
        <v>1</v>
      </c>
      <c r="D11" s="94">
        <v>615</v>
      </c>
      <c r="E11" s="18">
        <f>D11/$D$20</f>
        <v>1.3244177407371516E-2</v>
      </c>
      <c r="F11" s="17">
        <f>'I Trimestre 2018'!D11+'II Trimestre 2018'!D11+D11</f>
        <v>2020</v>
      </c>
      <c r="G11" s="46" t="s">
        <v>6</v>
      </c>
      <c r="H11" s="30">
        <v>2</v>
      </c>
      <c r="I11" s="17">
        <v>4319</v>
      </c>
      <c r="J11" s="18">
        <f>I11/$I$20</f>
        <v>9.3010735321036708E-2</v>
      </c>
      <c r="K11" s="17">
        <f>'I Trimestre 2018'!I11+'II Trimestre 2018'!I11+I11</f>
        <v>8080.125</v>
      </c>
      <c r="L11" s="38">
        <v>908</v>
      </c>
      <c r="M11" s="30">
        <v>6</v>
      </c>
      <c r="N11" s="17">
        <v>15298.5</v>
      </c>
      <c r="O11" s="18">
        <f>N11/$N$20</f>
        <v>0.32945698872629775</v>
      </c>
      <c r="P11" s="17">
        <f>'I Trimestre 2018'!N11+'II Trimestre 2018'!N11+N11</f>
        <v>29479.625</v>
      </c>
    </row>
    <row r="12" spans="1:20">
      <c r="B12" s="10" t="s">
        <v>13</v>
      </c>
      <c r="C12" s="91">
        <v>0</v>
      </c>
      <c r="D12" s="92">
        <v>0</v>
      </c>
      <c r="E12" s="21">
        <f t="shared" ref="E12:E19" si="0">D12/$D$20</f>
        <v>0</v>
      </c>
      <c r="F12" s="20">
        <f>'I Trimestre 2018'!D12+'II Trimestre 2018'!D12+D12</f>
        <v>1229.125</v>
      </c>
      <c r="G12" s="12" t="s">
        <v>7</v>
      </c>
      <c r="H12" s="31">
        <v>4</v>
      </c>
      <c r="I12" s="20">
        <v>10979.5</v>
      </c>
      <c r="J12" s="21">
        <f>I12/$I$20</f>
        <v>0.23644625340526107</v>
      </c>
      <c r="K12" s="20">
        <f>'I Trimestre 2018'!I12+'II Trimestre 2018'!I12+I12</f>
        <v>21399.5</v>
      </c>
      <c r="L12" s="39">
        <v>198</v>
      </c>
      <c r="M12" s="31">
        <v>0</v>
      </c>
      <c r="N12" s="20">
        <v>0</v>
      </c>
      <c r="O12" s="21">
        <f>N12/$N$20</f>
        <v>0</v>
      </c>
      <c r="P12" s="20">
        <f>'I Trimestre 2018'!N12+'II Trimestre 2018'!N12+N12</f>
        <v>0</v>
      </c>
    </row>
    <row r="13" spans="1:20">
      <c r="B13" s="10" t="s">
        <v>9</v>
      </c>
      <c r="C13" s="91">
        <v>9</v>
      </c>
      <c r="D13" s="92">
        <v>16090.5</v>
      </c>
      <c r="E13" s="21">
        <f t="shared" si="0"/>
        <v>0.34651290499725423</v>
      </c>
      <c r="F13" s="20">
        <f>'I Trimestre 2018'!D13+'II Trimestre 2018'!D13+D13</f>
        <v>64184</v>
      </c>
      <c r="G13" s="12" t="s">
        <v>8</v>
      </c>
      <c r="H13" s="31">
        <v>13</v>
      </c>
      <c r="I13" s="20">
        <v>15987</v>
      </c>
      <c r="J13" s="21">
        <f>I13/$I$20</f>
        <v>0.34428400684820881</v>
      </c>
      <c r="K13" s="20">
        <f>'I Trimestre 2018'!I13+'II Trimestre 2018'!I13+I13</f>
        <v>48912.5</v>
      </c>
      <c r="L13" s="9" t="s">
        <v>31</v>
      </c>
      <c r="M13" s="31">
        <v>18</v>
      </c>
      <c r="N13" s="20">
        <v>31137</v>
      </c>
      <c r="O13" s="21">
        <f>N13/$N$20</f>
        <v>0.67054301127370219</v>
      </c>
      <c r="P13" s="20">
        <f>'I Trimestre 2018'!N13+'II Trimestre 2018'!N13+N13</f>
        <v>98865</v>
      </c>
    </row>
    <row r="14" spans="1:20">
      <c r="B14" s="10" t="s">
        <v>41</v>
      </c>
      <c r="C14" s="91">
        <v>0</v>
      </c>
      <c r="D14" s="92">
        <v>0</v>
      </c>
      <c r="E14" s="21">
        <f t="shared" si="0"/>
        <v>0</v>
      </c>
      <c r="F14" s="20">
        <f>'I Trimestre 2018'!D14+'II Trimestre 2018'!D14+D14</f>
        <v>0</v>
      </c>
      <c r="G14" s="12" t="s">
        <v>10</v>
      </c>
      <c r="H14" s="34">
        <v>5</v>
      </c>
      <c r="I14" s="20">
        <v>15150</v>
      </c>
      <c r="J14" s="21">
        <f>I14/$I$20</f>
        <v>0.32625900442549344</v>
      </c>
      <c r="K14" s="20">
        <f>'I Trimestre 2018'!I14+'II Trimestre 2018'!I14+I14</f>
        <v>49952.5</v>
      </c>
      <c r="L14" s="37"/>
      <c r="M14" s="31"/>
      <c r="N14" s="20"/>
      <c r="O14" s="32"/>
      <c r="P14" s="20"/>
    </row>
    <row r="15" spans="1:20">
      <c r="B15" s="10" t="s">
        <v>20</v>
      </c>
      <c r="C15" s="91">
        <v>0</v>
      </c>
      <c r="D15" s="92">
        <v>0</v>
      </c>
      <c r="E15" s="21">
        <f t="shared" si="0"/>
        <v>0</v>
      </c>
      <c r="F15" s="20">
        <f>'I Trimestre 2018'!D15+'II Trimestre 2018'!D15+D15</f>
        <v>1995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1:20">
      <c r="B16" s="10" t="s">
        <v>39</v>
      </c>
      <c r="C16" s="91">
        <v>0</v>
      </c>
      <c r="D16" s="92">
        <v>0</v>
      </c>
      <c r="E16" s="21">
        <f t="shared" si="0"/>
        <v>0</v>
      </c>
      <c r="F16" s="20">
        <f>'I Trimestre 2018'!D16+'II Trimestre 2018'!D16+D16</f>
        <v>0</v>
      </c>
      <c r="G16" s="12"/>
      <c r="H16" s="34"/>
      <c r="I16" s="20"/>
      <c r="J16" s="21"/>
      <c r="K16" s="20"/>
      <c r="L16" s="37"/>
      <c r="M16" s="31"/>
      <c r="N16" s="20"/>
      <c r="O16" s="32"/>
      <c r="P16" s="20"/>
    </row>
    <row r="17" spans="2:16">
      <c r="B17" s="10" t="s">
        <v>29</v>
      </c>
      <c r="C17" s="91">
        <v>8</v>
      </c>
      <c r="D17" s="92">
        <v>24288</v>
      </c>
      <c r="E17" s="21">
        <f t="shared" si="0"/>
        <v>0.52304809897599902</v>
      </c>
      <c r="F17" s="20">
        <f>'I Trimestre 2018'!D17+'II Trimestre 2018'!D17+D17</f>
        <v>53474.5</v>
      </c>
      <c r="G17" s="35"/>
      <c r="H17" s="34"/>
      <c r="I17" s="29"/>
      <c r="J17" s="21"/>
      <c r="K17" s="20"/>
      <c r="L17" s="37"/>
      <c r="M17" s="31"/>
      <c r="N17" s="20"/>
      <c r="O17" s="32"/>
      <c r="P17" s="20"/>
    </row>
    <row r="18" spans="2:16">
      <c r="B18" s="10" t="s">
        <v>49</v>
      </c>
      <c r="C18" s="91">
        <v>3</v>
      </c>
      <c r="D18" s="92">
        <v>3075</v>
      </c>
      <c r="E18" s="21">
        <f t="shared" si="0"/>
        <v>6.6220887036857579E-2</v>
      </c>
      <c r="F18" s="20">
        <f>D18</f>
        <v>3075</v>
      </c>
      <c r="G18" s="35"/>
      <c r="H18" s="34"/>
      <c r="I18" s="29"/>
      <c r="J18" s="21"/>
      <c r="K18" s="20"/>
      <c r="L18" s="37"/>
      <c r="M18" s="31"/>
      <c r="N18" s="20"/>
      <c r="O18" s="32"/>
      <c r="P18" s="20"/>
    </row>
    <row r="19" spans="2:16" ht="13.5" thickBot="1">
      <c r="B19" s="10" t="s">
        <v>50</v>
      </c>
      <c r="C19" s="91">
        <v>3</v>
      </c>
      <c r="D19" s="92">
        <v>2367</v>
      </c>
      <c r="E19" s="21">
        <f t="shared" si="0"/>
        <v>5.0973931582517687E-2</v>
      </c>
      <c r="F19" s="15">
        <f>D19</f>
        <v>2367</v>
      </c>
      <c r="G19" s="35"/>
      <c r="H19" s="34"/>
      <c r="I19" s="29"/>
      <c r="J19" s="50"/>
      <c r="K19" s="15"/>
      <c r="L19" s="37"/>
      <c r="M19" s="31"/>
      <c r="N19" s="20"/>
      <c r="O19" s="32"/>
      <c r="P19" s="15"/>
    </row>
    <row r="20" spans="2:16" ht="13.5" thickBot="1">
      <c r="B20" s="42" t="s">
        <v>3</v>
      </c>
      <c r="C20" s="42">
        <f>SUM(C11:C19)</f>
        <v>24</v>
      </c>
      <c r="D20" s="43">
        <f>SUM(D11:D19)</f>
        <v>46435.5</v>
      </c>
      <c r="E20" s="48">
        <f>SUM(E11:E19)</f>
        <v>1</v>
      </c>
      <c r="F20" s="49">
        <f>SUM(F11:F19)</f>
        <v>128344.625</v>
      </c>
      <c r="G20" s="42" t="s">
        <v>3</v>
      </c>
      <c r="H20" s="43">
        <f>SUM(H11:H14)</f>
        <v>24</v>
      </c>
      <c r="I20" s="43">
        <f>SUM(I11:I14)</f>
        <v>46435.5</v>
      </c>
      <c r="J20" s="47">
        <f>SUM(J11:J14)</f>
        <v>1</v>
      </c>
      <c r="K20" s="43">
        <f>SUM(K11:K14)</f>
        <v>128344.625</v>
      </c>
      <c r="L20" s="42" t="s">
        <v>3</v>
      </c>
      <c r="M20" s="42">
        <f>SUM(M10:M15)</f>
        <v>24</v>
      </c>
      <c r="N20" s="43">
        <f>SUM(N11:N13)</f>
        <v>46435.5</v>
      </c>
      <c r="O20" s="47">
        <f>SUM(O11:O13)</f>
        <v>1</v>
      </c>
      <c r="P20" s="43">
        <f>SUM(P11:P13)</f>
        <v>128344.625</v>
      </c>
    </row>
    <row r="23" spans="2:16">
      <c r="D23" s="3"/>
      <c r="E23" s="1"/>
      <c r="F23" s="3"/>
      <c r="G23" s="3"/>
      <c r="H23" s="3"/>
      <c r="I23" s="3"/>
      <c r="J23" s="1"/>
      <c r="K23" s="3"/>
      <c r="L23" s="1"/>
      <c r="M23" s="1"/>
      <c r="N23" s="3"/>
      <c r="O23" s="1"/>
      <c r="P23" s="3"/>
    </row>
    <row r="33" spans="1:8">
      <c r="D33" s="5"/>
    </row>
    <row r="39" spans="1:8" ht="13.5" thickBot="1"/>
    <row r="40" spans="1:8" ht="13.5" thickBot="1">
      <c r="B40" s="113" t="s">
        <v>37</v>
      </c>
      <c r="C40" s="114"/>
      <c r="D40" s="114"/>
      <c r="E40" s="114"/>
      <c r="F40" s="114"/>
      <c r="G40" s="114"/>
      <c r="H40" s="115"/>
    </row>
    <row r="41" spans="1:8">
      <c r="B41" s="51" t="s">
        <v>6</v>
      </c>
      <c r="C41" s="116" t="s">
        <v>32</v>
      </c>
      <c r="D41" s="117"/>
      <c r="E41" s="117"/>
      <c r="F41" s="117"/>
      <c r="G41" s="117"/>
      <c r="H41" s="118"/>
    </row>
    <row r="42" spans="1:8">
      <c r="B42" s="52" t="s">
        <v>13</v>
      </c>
      <c r="C42" s="110" t="s">
        <v>33</v>
      </c>
      <c r="D42" s="111"/>
      <c r="E42" s="111"/>
      <c r="F42" s="111"/>
      <c r="G42" s="111"/>
      <c r="H42" s="112"/>
    </row>
    <row r="43" spans="1:8">
      <c r="B43" s="52" t="s">
        <v>9</v>
      </c>
      <c r="C43" s="110" t="s">
        <v>34</v>
      </c>
      <c r="D43" s="111"/>
      <c r="E43" s="111"/>
      <c r="F43" s="111"/>
      <c r="G43" s="111"/>
      <c r="H43" s="112"/>
    </row>
    <row r="44" spans="1:8">
      <c r="B44" s="52" t="s">
        <v>41</v>
      </c>
      <c r="C44" s="110" t="s">
        <v>42</v>
      </c>
      <c r="D44" s="111"/>
      <c r="E44" s="111"/>
      <c r="F44" s="111"/>
      <c r="G44" s="111"/>
      <c r="H44" s="112"/>
    </row>
    <row r="45" spans="1:8">
      <c r="A45" s="40"/>
      <c r="B45" s="52" t="s">
        <v>20</v>
      </c>
      <c r="C45" s="110" t="s">
        <v>35</v>
      </c>
      <c r="D45" s="111"/>
      <c r="E45" s="111"/>
      <c r="F45" s="111"/>
      <c r="G45" s="111"/>
      <c r="H45" s="112"/>
    </row>
    <row r="46" spans="1:8">
      <c r="A46" s="40"/>
      <c r="B46" s="73" t="s">
        <v>49</v>
      </c>
      <c r="C46" s="74" t="s">
        <v>51</v>
      </c>
      <c r="D46" s="75"/>
      <c r="E46" s="75"/>
      <c r="F46" s="75"/>
      <c r="G46" s="75"/>
      <c r="H46" s="76"/>
    </row>
    <row r="47" spans="1:8">
      <c r="A47" s="40"/>
      <c r="B47" s="73" t="s">
        <v>50</v>
      </c>
      <c r="C47" s="74" t="s">
        <v>52</v>
      </c>
      <c r="D47" s="75"/>
      <c r="E47" s="75"/>
      <c r="F47" s="75"/>
      <c r="G47" s="75"/>
      <c r="H47" s="76"/>
    </row>
    <row r="48" spans="1:8">
      <c r="A48" s="40"/>
      <c r="B48" s="52" t="s">
        <v>39</v>
      </c>
      <c r="C48" s="70" t="s">
        <v>40</v>
      </c>
      <c r="D48" s="71"/>
      <c r="E48" s="71"/>
      <c r="F48" s="71"/>
      <c r="G48" s="71"/>
      <c r="H48" s="72"/>
    </row>
    <row r="49" spans="1:8" ht="13.5" thickBot="1">
      <c r="A49" s="40"/>
      <c r="B49" s="53" t="s">
        <v>29</v>
      </c>
      <c r="C49" s="107" t="s">
        <v>38</v>
      </c>
      <c r="D49" s="108"/>
      <c r="E49" s="108"/>
      <c r="F49" s="108"/>
      <c r="G49" s="108"/>
      <c r="H49" s="109"/>
    </row>
    <row r="50" spans="1:8">
      <c r="A50" s="40"/>
      <c r="B50" s="40"/>
      <c r="C50" s="40"/>
      <c r="E50" s="40"/>
      <c r="F50" s="41"/>
    </row>
    <row r="51" spans="1:8">
      <c r="A51" s="40"/>
      <c r="B51" s="40"/>
      <c r="C51" s="40"/>
      <c r="E51" s="40"/>
      <c r="F51" s="41"/>
    </row>
    <row r="52" spans="1:8">
      <c r="A52" s="40"/>
      <c r="B52" s="40"/>
      <c r="C52" s="40"/>
      <c r="E52" s="40"/>
      <c r="F52" s="41"/>
    </row>
    <row r="53" spans="1:8">
      <c r="A53" s="40"/>
      <c r="B53" s="40"/>
      <c r="C53" s="40"/>
      <c r="E53" s="40"/>
      <c r="F53" s="41"/>
    </row>
    <row r="54" spans="1:8">
      <c r="A54" s="40"/>
      <c r="B54" s="40"/>
      <c r="C54" s="40"/>
      <c r="E54" s="40"/>
      <c r="F54" s="41"/>
    </row>
    <row r="55" spans="1:8">
      <c r="A55" s="40"/>
      <c r="B55" s="40"/>
      <c r="C55" s="40"/>
      <c r="D55" s="41"/>
      <c r="E55" s="40"/>
      <c r="F55" s="41"/>
    </row>
    <row r="56" spans="1:8">
      <c r="A56" s="40"/>
      <c r="B56" s="40"/>
      <c r="C56" s="40"/>
      <c r="D56" s="41"/>
      <c r="E56" s="40"/>
      <c r="F56" s="41"/>
    </row>
    <row r="57" spans="1:8">
      <c r="A57" s="40"/>
      <c r="B57" s="40"/>
      <c r="C57" s="40"/>
      <c r="D57" s="41"/>
      <c r="E57" s="40"/>
      <c r="F57" s="41"/>
    </row>
    <row r="58" spans="1:8">
      <c r="A58" s="40"/>
      <c r="B58" s="40"/>
      <c r="C58" s="40"/>
      <c r="D58" s="41"/>
      <c r="E58" s="40"/>
      <c r="F58" s="41"/>
    </row>
    <row r="59" spans="1:8">
      <c r="A59" s="40"/>
      <c r="B59" s="40"/>
      <c r="C59" s="40"/>
      <c r="D59" s="41"/>
      <c r="E59" s="40"/>
      <c r="F59" s="41"/>
    </row>
    <row r="60" spans="1:8">
      <c r="A60" s="40"/>
      <c r="B60" s="40"/>
      <c r="C60" s="40"/>
      <c r="D60" s="41"/>
      <c r="E60" s="40"/>
      <c r="F60" s="41"/>
    </row>
  </sheetData>
  <mergeCells count="15">
    <mergeCell ref="B7:F7"/>
    <mergeCell ref="G7:K7"/>
    <mergeCell ref="L7:P7"/>
    <mergeCell ref="A1:S1"/>
    <mergeCell ref="A2:S2"/>
    <mergeCell ref="A3:S3"/>
    <mergeCell ref="A4:S4"/>
    <mergeCell ref="A5:S5"/>
    <mergeCell ref="C49:H49"/>
    <mergeCell ref="B40:H40"/>
    <mergeCell ref="C41:H41"/>
    <mergeCell ref="C42:H42"/>
    <mergeCell ref="C43:H43"/>
    <mergeCell ref="C44:H44"/>
    <mergeCell ref="C45:H45"/>
  </mergeCells>
  <printOptions horizontalCentered="1" verticalCentered="1"/>
  <pageMargins left="0.59055118110236227" right="0.39370078740157483" top="0.6692913385826772" bottom="0.51181102362204722" header="0.39370078740157483" footer="0.51181102362204722"/>
  <pageSetup paperSize="9" scale="80" fitToWidth="2" fitToHeight="0" orientation="landscape" horizontalDpi="4294967293" verticalDpi="180" r:id="rId1"/>
  <headerFooter alignWithMargins="0">
    <oddFooter xml:space="preserve">&amp;C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0"/>
  <sheetViews>
    <sheetView zoomScaleNormal="75" workbookViewId="0">
      <selection activeCell="J40" sqref="J40"/>
    </sheetView>
  </sheetViews>
  <sheetFormatPr defaultRowHeight="12.75"/>
  <cols>
    <col min="1" max="1" width="9.7109375" bestFit="1" customWidth="1"/>
    <col min="2" max="2" width="7.5703125" bestFit="1" customWidth="1"/>
    <col min="3" max="3" width="8.42578125" bestFit="1" customWidth="1"/>
    <col min="4" max="4" width="9.5703125" style="4" customWidth="1"/>
    <col min="6" max="6" width="9.5703125" style="4" customWidth="1"/>
    <col min="7" max="7" width="8.140625" style="4" bestFit="1" customWidth="1"/>
    <col min="8" max="8" width="8.42578125" style="4" bestFit="1" customWidth="1"/>
    <col min="9" max="9" width="8.85546875" style="4" bestFit="1" customWidth="1"/>
    <col min="10" max="10" width="8.140625" customWidth="1"/>
    <col min="11" max="11" width="8.5703125" style="4" customWidth="1"/>
    <col min="12" max="12" width="8" bestFit="1" customWidth="1"/>
    <col min="13" max="13" width="8.42578125" bestFit="1" customWidth="1"/>
    <col min="14" max="14" width="8.7109375" style="4" bestFit="1" customWidth="1"/>
    <col min="15" max="15" width="8.28515625" customWidth="1"/>
    <col min="16" max="16" width="8.7109375" style="4" bestFit="1" customWidth="1"/>
    <col min="19" max="19" width="9.42578125" customWidth="1"/>
  </cols>
  <sheetData>
    <row r="1" spans="1:20">
      <c r="A1" s="99" t="s">
        <v>14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0">
      <c r="A2" s="99" t="s">
        <v>43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20">
      <c r="A3" s="99" t="s">
        <v>22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</row>
    <row r="4" spans="1:20" ht="15" customHeight="1">
      <c r="A4" s="100" t="s">
        <v>55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</row>
    <row r="5" spans="1:20" ht="15.75" customHeight="1">
      <c r="A5" s="99" t="s">
        <v>15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</row>
    <row r="6" spans="1:20" ht="13.5" thickBot="1">
      <c r="D6"/>
      <c r="F6"/>
      <c r="G6"/>
      <c r="H6"/>
      <c r="I6"/>
      <c r="K6"/>
      <c r="N6"/>
      <c r="P6"/>
    </row>
    <row r="7" spans="1:20" ht="15" customHeight="1" thickBot="1">
      <c r="B7" s="101" t="s">
        <v>36</v>
      </c>
      <c r="C7" s="102"/>
      <c r="D7" s="102"/>
      <c r="E7" s="102"/>
      <c r="F7" s="103"/>
      <c r="G7" s="101" t="s">
        <v>1</v>
      </c>
      <c r="H7" s="102"/>
      <c r="I7" s="102"/>
      <c r="J7" s="102"/>
      <c r="K7" s="103"/>
      <c r="L7" s="104" t="s">
        <v>12</v>
      </c>
      <c r="M7" s="105"/>
      <c r="N7" s="105"/>
      <c r="O7" s="105"/>
      <c r="P7" s="106"/>
      <c r="T7" s="2"/>
    </row>
    <row r="8" spans="1:20">
      <c r="B8" s="19"/>
      <c r="C8" s="8" t="s">
        <v>4</v>
      </c>
      <c r="D8" s="9" t="s">
        <v>17</v>
      </c>
      <c r="E8" s="7" t="s">
        <v>5</v>
      </c>
      <c r="F8" s="27" t="s">
        <v>3</v>
      </c>
      <c r="G8" s="19"/>
      <c r="H8" s="7" t="s">
        <v>4</v>
      </c>
      <c r="I8" s="9" t="s">
        <v>17</v>
      </c>
      <c r="J8" s="7" t="s">
        <v>5</v>
      </c>
      <c r="K8" s="27" t="s">
        <v>3</v>
      </c>
      <c r="L8" s="7"/>
      <c r="M8" s="7" t="s">
        <v>4</v>
      </c>
      <c r="N8" s="9" t="s">
        <v>17</v>
      </c>
      <c r="O8" s="7" t="s">
        <v>5</v>
      </c>
      <c r="P8" s="27" t="s">
        <v>3</v>
      </c>
      <c r="T8" s="2"/>
    </row>
    <row r="9" spans="1:20">
      <c r="B9" s="10" t="s">
        <v>0</v>
      </c>
      <c r="C9" s="9" t="s">
        <v>16</v>
      </c>
      <c r="D9" s="9" t="s">
        <v>16</v>
      </c>
      <c r="E9" s="36" t="s">
        <v>23</v>
      </c>
      <c r="F9" s="28" t="s">
        <v>21</v>
      </c>
      <c r="G9" s="11" t="s">
        <v>2</v>
      </c>
      <c r="H9" s="11" t="s">
        <v>16</v>
      </c>
      <c r="I9" s="9" t="s">
        <v>16</v>
      </c>
      <c r="J9" s="36" t="s">
        <v>23</v>
      </c>
      <c r="K9" s="28" t="s">
        <v>21</v>
      </c>
      <c r="L9" s="10" t="s">
        <v>18</v>
      </c>
      <c r="M9" s="10" t="s">
        <v>16</v>
      </c>
      <c r="N9" s="9" t="s">
        <v>16</v>
      </c>
      <c r="O9" s="36" t="s">
        <v>23</v>
      </c>
      <c r="P9" s="28" t="s">
        <v>21</v>
      </c>
    </row>
    <row r="10" spans="1:20" ht="13.5" thickBot="1">
      <c r="B10" s="13"/>
      <c r="C10" s="14"/>
      <c r="D10" s="16"/>
      <c r="E10" s="22" t="s">
        <v>30</v>
      </c>
      <c r="F10" s="33">
        <v>43101</v>
      </c>
      <c r="G10" s="15"/>
      <c r="H10" s="15"/>
      <c r="I10" s="16"/>
      <c r="J10" s="22" t="s">
        <v>30</v>
      </c>
      <c r="K10" s="33">
        <f>F10</f>
        <v>43101</v>
      </c>
      <c r="L10" s="13"/>
      <c r="M10" s="13"/>
      <c r="N10" s="16"/>
      <c r="O10" s="22" t="s">
        <v>30</v>
      </c>
      <c r="P10" s="33">
        <f>F10</f>
        <v>43101</v>
      </c>
    </row>
    <row r="11" spans="1:20">
      <c r="B11" s="7" t="s">
        <v>6</v>
      </c>
      <c r="C11" s="30">
        <v>4</v>
      </c>
      <c r="D11" s="17">
        <v>2406</v>
      </c>
      <c r="E11" s="18">
        <f>D11/$D$20</f>
        <v>4.42324132035408E-2</v>
      </c>
      <c r="F11" s="17">
        <f>'I Trimestre 2018'!D11+'II Trimestre 2018'!D11+'III Trimestre 2018'!D11+'IV Trimestre 2018'!D11</f>
        <v>4426</v>
      </c>
      <c r="G11" s="46" t="s">
        <v>6</v>
      </c>
      <c r="H11" s="30">
        <v>4</v>
      </c>
      <c r="I11" s="17">
        <v>9077</v>
      </c>
      <c r="J11" s="18">
        <f>I11/$I$20</f>
        <v>0.16687348904760591</v>
      </c>
      <c r="K11" s="17">
        <f>'I Trimestre 2018'!I11+'II Trimestre 2018'!I11+'III Trimestre 2018'!I11+I11</f>
        <v>17157.125</v>
      </c>
      <c r="L11" s="38">
        <v>908</v>
      </c>
      <c r="M11" s="30">
        <v>4</v>
      </c>
      <c r="N11" s="17">
        <v>9077</v>
      </c>
      <c r="O11" s="18">
        <f>N11/$N$20</f>
        <v>0.16687348904760591</v>
      </c>
      <c r="P11" s="17">
        <f>'I Trimestre 2018'!N11+'II Trimestre 2018'!N11+'III Trimestre 2018'!N11+N11</f>
        <v>38556.625</v>
      </c>
    </row>
    <row r="12" spans="1:20">
      <c r="B12" s="10" t="s">
        <v>13</v>
      </c>
      <c r="C12" s="31">
        <v>2</v>
      </c>
      <c r="D12" s="20">
        <v>4012</v>
      </c>
      <c r="E12" s="21">
        <f t="shared" ref="E12:E19" si="0">D12/$D$20</f>
        <v>7.3757457095846093E-2</v>
      </c>
      <c r="F12" s="20">
        <f>'I Trimestre 2018'!D12+'II Trimestre 2018'!D12+'III Trimestre 2018'!D12+'IV Trimestre 2018'!D12</f>
        <v>5241.125</v>
      </c>
      <c r="G12" s="12" t="s">
        <v>7</v>
      </c>
      <c r="H12" s="31">
        <v>0</v>
      </c>
      <c r="I12" s="20">
        <v>0</v>
      </c>
      <c r="J12" s="21">
        <f>I12/$I$20</f>
        <v>0</v>
      </c>
      <c r="K12" s="20">
        <f>'I Trimestre 2018'!I12+'II Trimestre 2018'!I12+'III Trimestre 2018'!I12+I12</f>
        <v>21399.5</v>
      </c>
      <c r="L12" s="39">
        <v>198</v>
      </c>
      <c r="M12" s="31">
        <v>0</v>
      </c>
      <c r="N12" s="20">
        <v>0</v>
      </c>
      <c r="O12" s="21">
        <f>N12/$N$20</f>
        <v>0</v>
      </c>
      <c r="P12" s="20">
        <f>'I Trimestre 2018'!N12+'II Trimestre 2018'!N12+'III Trimestre 2018'!N12+N12</f>
        <v>0</v>
      </c>
    </row>
    <row r="13" spans="1:20">
      <c r="B13" s="10" t="s">
        <v>9</v>
      </c>
      <c r="C13" s="31">
        <v>6</v>
      </c>
      <c r="D13" s="20">
        <v>20522.25</v>
      </c>
      <c r="E13" s="21">
        <f t="shared" si="0"/>
        <v>0.37728538730937872</v>
      </c>
      <c r="F13" s="20">
        <f>'I Trimestre 2018'!D13+'II Trimestre 2018'!D13+'III Trimestre 2018'!D13+'IV Trimestre 2018'!D13</f>
        <v>84706.25</v>
      </c>
      <c r="G13" s="12" t="s">
        <v>8</v>
      </c>
      <c r="H13" s="31">
        <v>11</v>
      </c>
      <c r="I13" s="20">
        <v>26499.5</v>
      </c>
      <c r="J13" s="21">
        <f>I13/$I$20</f>
        <v>0.48717241632885677</v>
      </c>
      <c r="K13" s="20">
        <f>'I Trimestre 2018'!I13+'II Trimestre 2018'!I13+'III Trimestre 2018'!I13+I13</f>
        <v>75412</v>
      </c>
      <c r="L13" s="9" t="s">
        <v>31</v>
      </c>
      <c r="M13" s="31">
        <v>20</v>
      </c>
      <c r="N13" s="20">
        <v>45317.5</v>
      </c>
      <c r="O13" s="21">
        <f>N13/$N$20</f>
        <v>0.83312651095239409</v>
      </c>
      <c r="P13" s="20">
        <f>'I Trimestre 2018'!N13+'II Trimestre 2018'!N13+'III Trimestre 2018'!N13+N13</f>
        <v>144182.5</v>
      </c>
    </row>
    <row r="14" spans="1:20">
      <c r="B14" s="10" t="s">
        <v>41</v>
      </c>
      <c r="C14" s="31">
        <v>0</v>
      </c>
      <c r="D14" s="20">
        <v>0</v>
      </c>
      <c r="E14" s="21">
        <f t="shared" si="0"/>
        <v>0</v>
      </c>
      <c r="F14" s="20">
        <f>'I Trimestre 2018'!D14+'II Trimestre 2018'!D14+'III Trimestre 2018'!D14+'IV Trimestre 2018'!D14</f>
        <v>0</v>
      </c>
      <c r="G14" s="12" t="s">
        <v>10</v>
      </c>
      <c r="H14" s="34">
        <v>9</v>
      </c>
      <c r="I14" s="20">
        <v>18818</v>
      </c>
      <c r="J14" s="21">
        <f>I14/$I$20</f>
        <v>0.34595409462353732</v>
      </c>
      <c r="K14" s="20">
        <f>'I Trimestre 2018'!I14+'II Trimestre 2018'!I14+'III Trimestre 2018'!I14+I14</f>
        <v>68770.5</v>
      </c>
      <c r="L14" s="37"/>
      <c r="M14" s="31"/>
      <c r="N14" s="20"/>
      <c r="O14" s="32"/>
      <c r="P14" s="20"/>
    </row>
    <row r="15" spans="1:20">
      <c r="B15" s="10" t="s">
        <v>20</v>
      </c>
      <c r="C15" s="31">
        <v>0</v>
      </c>
      <c r="D15" s="20">
        <v>0</v>
      </c>
      <c r="E15" s="21">
        <f t="shared" si="0"/>
        <v>0</v>
      </c>
      <c r="F15" s="20">
        <f>'I Trimestre 2018'!D15+'II Trimestre 2018'!D15+'III Trimestre 2018'!D15+'IV Trimestre 2018'!D15</f>
        <v>1995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1:20">
      <c r="B16" s="10" t="s">
        <v>39</v>
      </c>
      <c r="C16" s="31">
        <v>0</v>
      </c>
      <c r="D16" s="20">
        <v>0</v>
      </c>
      <c r="E16" s="21">
        <f t="shared" si="0"/>
        <v>0</v>
      </c>
      <c r="F16" s="20">
        <f>'I Trimestre 2018'!D16+'II Trimestre 2018'!D16+'III Trimestre 2018'!D16+'IV Trimestre 2018'!D16</f>
        <v>0</v>
      </c>
      <c r="G16" s="12"/>
      <c r="H16" s="34"/>
      <c r="I16" s="20"/>
      <c r="J16" s="21"/>
      <c r="K16" s="20"/>
      <c r="L16" s="37"/>
      <c r="M16" s="31"/>
      <c r="N16" s="20"/>
      <c r="O16" s="32"/>
      <c r="P16" s="20"/>
    </row>
    <row r="17" spans="2:16">
      <c r="B17" s="10" t="s">
        <v>29</v>
      </c>
      <c r="C17" s="31">
        <v>10</v>
      </c>
      <c r="D17" s="20">
        <v>24053</v>
      </c>
      <c r="E17" s="21">
        <f t="shared" si="0"/>
        <v>0.44219544255393467</v>
      </c>
      <c r="F17" s="20">
        <f>'I Trimestre 2018'!D17+'II Trimestre 2018'!D17+'III Trimestre 2018'!D17+'IV Trimestre 2018'!D17</f>
        <v>77527.5</v>
      </c>
      <c r="G17" s="35"/>
      <c r="H17" s="34"/>
      <c r="I17" s="29"/>
      <c r="J17" s="21"/>
      <c r="K17" s="20"/>
      <c r="L17" s="37"/>
      <c r="M17" s="31"/>
      <c r="N17" s="20"/>
      <c r="O17" s="32"/>
      <c r="P17" s="20"/>
    </row>
    <row r="18" spans="2:16">
      <c r="B18" s="10" t="s">
        <v>49</v>
      </c>
      <c r="C18" s="31">
        <v>1</v>
      </c>
      <c r="D18" s="20">
        <v>3060</v>
      </c>
      <c r="E18" s="21">
        <f t="shared" si="0"/>
        <v>5.6255687615475829E-2</v>
      </c>
      <c r="F18" s="20">
        <f>'III Trimestre 2018'!D18+'IV Trimestre 2018'!D18</f>
        <v>6135</v>
      </c>
      <c r="G18" s="35"/>
      <c r="H18" s="34"/>
      <c r="I18" s="29"/>
      <c r="J18" s="21"/>
      <c r="K18" s="20"/>
      <c r="L18" s="37"/>
      <c r="M18" s="31"/>
      <c r="N18" s="20"/>
      <c r="O18" s="32"/>
      <c r="P18" s="20"/>
    </row>
    <row r="19" spans="2:16" ht="13.5" thickBot="1">
      <c r="B19" s="10" t="s">
        <v>50</v>
      </c>
      <c r="C19" s="31">
        <v>1</v>
      </c>
      <c r="D19" s="20">
        <v>341.25</v>
      </c>
      <c r="E19" s="21">
        <f t="shared" si="0"/>
        <v>6.2736122218238974E-3</v>
      </c>
      <c r="F19" s="15">
        <f>'III Trimestre 2018'!D19+'IV Trimestre 2018'!D19</f>
        <v>2708.25</v>
      </c>
      <c r="G19" s="35"/>
      <c r="H19" s="34"/>
      <c r="I19" s="29"/>
      <c r="J19" s="50"/>
      <c r="K19" s="15"/>
      <c r="L19" s="37"/>
      <c r="M19" s="31"/>
      <c r="N19" s="20"/>
      <c r="O19" s="32"/>
      <c r="P19" s="15"/>
    </row>
    <row r="20" spans="2:16" ht="13.5" thickBot="1">
      <c r="B20" s="42" t="s">
        <v>3</v>
      </c>
      <c r="C20" s="42">
        <f>SUM(C11:C19)</f>
        <v>24</v>
      </c>
      <c r="D20" s="43">
        <f>SUM(D11:D19)</f>
        <v>54394.5</v>
      </c>
      <c r="E20" s="48">
        <f>SUM(E11:E19)</f>
        <v>1</v>
      </c>
      <c r="F20" s="49">
        <f>SUM(F11:F19)</f>
        <v>182739.125</v>
      </c>
      <c r="G20" s="42" t="s">
        <v>3</v>
      </c>
      <c r="H20" s="43">
        <f>SUM(H11:H14)</f>
        <v>24</v>
      </c>
      <c r="I20" s="43">
        <f>SUM(I11:I14)</f>
        <v>54394.5</v>
      </c>
      <c r="J20" s="47">
        <f>SUM(J11:J14)</f>
        <v>1</v>
      </c>
      <c r="K20" s="43">
        <f>SUM(K11:K14)</f>
        <v>182739.125</v>
      </c>
      <c r="L20" s="42" t="s">
        <v>3</v>
      </c>
      <c r="M20" s="42">
        <f>SUM(M10:M15)</f>
        <v>24</v>
      </c>
      <c r="N20" s="43">
        <f>SUM(N11:N13)</f>
        <v>54394.5</v>
      </c>
      <c r="O20" s="47">
        <f>SUM(O11:O13)</f>
        <v>1</v>
      </c>
      <c r="P20" s="43">
        <f>SUM(P11:P13)</f>
        <v>182739.125</v>
      </c>
    </row>
    <row r="23" spans="2:16">
      <c r="D23" s="3"/>
      <c r="E23" s="1"/>
      <c r="F23" s="3"/>
      <c r="G23" s="3"/>
      <c r="H23" s="3"/>
      <c r="I23" s="3"/>
      <c r="J23" s="1"/>
      <c r="K23" s="3"/>
      <c r="L23" s="1"/>
      <c r="M23" s="1"/>
      <c r="N23" s="3"/>
      <c r="O23" s="1"/>
      <c r="P23" s="3"/>
    </row>
    <row r="33" spans="1:8">
      <c r="D33" s="5"/>
    </row>
    <row r="39" spans="1:8" ht="13.5" thickBot="1"/>
    <row r="40" spans="1:8" ht="13.5" thickBot="1">
      <c r="B40" s="113" t="s">
        <v>37</v>
      </c>
      <c r="C40" s="114"/>
      <c r="D40" s="114"/>
      <c r="E40" s="114"/>
      <c r="F40" s="114"/>
      <c r="G40" s="114"/>
      <c r="H40" s="115"/>
    </row>
    <row r="41" spans="1:8">
      <c r="B41" s="51" t="s">
        <v>6</v>
      </c>
      <c r="C41" s="116" t="s">
        <v>32</v>
      </c>
      <c r="D41" s="117"/>
      <c r="E41" s="117"/>
      <c r="F41" s="117"/>
      <c r="G41" s="117"/>
      <c r="H41" s="118"/>
    </row>
    <row r="42" spans="1:8">
      <c r="B42" s="52" t="s">
        <v>13</v>
      </c>
      <c r="C42" s="110" t="s">
        <v>33</v>
      </c>
      <c r="D42" s="111"/>
      <c r="E42" s="111"/>
      <c r="F42" s="111"/>
      <c r="G42" s="111"/>
      <c r="H42" s="112"/>
    </row>
    <row r="43" spans="1:8">
      <c r="B43" s="52" t="s">
        <v>9</v>
      </c>
      <c r="C43" s="110" t="s">
        <v>34</v>
      </c>
      <c r="D43" s="111"/>
      <c r="E43" s="111"/>
      <c r="F43" s="111"/>
      <c r="G43" s="111"/>
      <c r="H43" s="112"/>
    </row>
    <row r="44" spans="1:8">
      <c r="B44" s="52" t="s">
        <v>41</v>
      </c>
      <c r="C44" s="110" t="s">
        <v>42</v>
      </c>
      <c r="D44" s="111"/>
      <c r="E44" s="111"/>
      <c r="F44" s="111"/>
      <c r="G44" s="111"/>
      <c r="H44" s="112"/>
    </row>
    <row r="45" spans="1:8">
      <c r="A45" s="40"/>
      <c r="B45" s="52" t="s">
        <v>20</v>
      </c>
      <c r="C45" s="110" t="s">
        <v>35</v>
      </c>
      <c r="D45" s="111"/>
      <c r="E45" s="111"/>
      <c r="F45" s="111"/>
      <c r="G45" s="111"/>
      <c r="H45" s="112"/>
    </row>
    <row r="46" spans="1:8">
      <c r="A46" s="40"/>
      <c r="B46" s="73" t="s">
        <v>49</v>
      </c>
      <c r="C46" s="74" t="s">
        <v>51</v>
      </c>
      <c r="D46" s="75"/>
      <c r="E46" s="75"/>
      <c r="F46" s="75"/>
      <c r="G46" s="75"/>
      <c r="H46" s="76"/>
    </row>
    <row r="47" spans="1:8">
      <c r="A47" s="40"/>
      <c r="B47" s="73" t="s">
        <v>50</v>
      </c>
      <c r="C47" s="74" t="s">
        <v>52</v>
      </c>
      <c r="D47" s="75"/>
      <c r="E47" s="75"/>
      <c r="F47" s="75"/>
      <c r="G47" s="75"/>
      <c r="H47" s="76"/>
    </row>
    <row r="48" spans="1:8">
      <c r="A48" s="40"/>
      <c r="B48" s="52" t="s">
        <v>39</v>
      </c>
      <c r="C48" s="88" t="s">
        <v>40</v>
      </c>
      <c r="D48" s="89"/>
      <c r="E48" s="89"/>
      <c r="F48" s="89"/>
      <c r="G48" s="89"/>
      <c r="H48" s="90"/>
    </row>
    <row r="49" spans="1:8" ht="13.5" thickBot="1">
      <c r="A49" s="40"/>
      <c r="B49" s="53" t="s">
        <v>29</v>
      </c>
      <c r="C49" s="107" t="s">
        <v>38</v>
      </c>
      <c r="D49" s="108"/>
      <c r="E49" s="108"/>
      <c r="F49" s="108"/>
      <c r="G49" s="108"/>
      <c r="H49" s="109"/>
    </row>
    <row r="50" spans="1:8">
      <c r="A50" s="40"/>
      <c r="B50" s="40"/>
      <c r="C50" s="40"/>
      <c r="E50" s="40"/>
      <c r="F50" s="41"/>
    </row>
    <row r="51" spans="1:8">
      <c r="A51" s="40"/>
      <c r="B51" s="40"/>
      <c r="C51" s="40"/>
      <c r="E51" s="40"/>
      <c r="F51" s="41"/>
    </row>
    <row r="52" spans="1:8">
      <c r="A52" s="40"/>
      <c r="B52" s="40"/>
      <c r="C52" s="40"/>
      <c r="E52" s="40"/>
      <c r="F52" s="41"/>
    </row>
    <row r="53" spans="1:8">
      <c r="A53" s="40"/>
      <c r="B53" s="40"/>
      <c r="C53" s="40"/>
      <c r="E53" s="40"/>
      <c r="F53" s="41"/>
    </row>
    <row r="54" spans="1:8">
      <c r="A54" s="40"/>
      <c r="B54" s="40"/>
      <c r="C54" s="40"/>
      <c r="E54" s="40"/>
      <c r="F54" s="41"/>
    </row>
    <row r="55" spans="1:8">
      <c r="A55" s="40"/>
      <c r="B55" s="40"/>
      <c r="C55" s="40"/>
      <c r="D55" s="41"/>
      <c r="E55" s="40"/>
      <c r="F55" s="41"/>
    </row>
    <row r="56" spans="1:8">
      <c r="A56" s="40"/>
      <c r="B56" s="40"/>
      <c r="C56" s="40"/>
      <c r="D56" s="41"/>
      <c r="E56" s="40"/>
      <c r="F56" s="41"/>
    </row>
    <row r="57" spans="1:8">
      <c r="A57" s="40"/>
      <c r="B57" s="40"/>
      <c r="C57" s="40"/>
      <c r="D57" s="41"/>
      <c r="E57" s="40"/>
      <c r="F57" s="41"/>
    </row>
    <row r="58" spans="1:8">
      <c r="A58" s="40"/>
      <c r="B58" s="40"/>
      <c r="C58" s="40"/>
      <c r="D58" s="41"/>
      <c r="E58" s="40"/>
      <c r="F58" s="41"/>
    </row>
    <row r="59" spans="1:8">
      <c r="A59" s="40"/>
      <c r="B59" s="40"/>
      <c r="C59" s="40"/>
      <c r="D59" s="41"/>
      <c r="E59" s="40"/>
      <c r="F59" s="41"/>
    </row>
    <row r="60" spans="1:8">
      <c r="A60" s="40"/>
      <c r="B60" s="40"/>
      <c r="C60" s="40"/>
      <c r="D60" s="41"/>
      <c r="E60" s="40"/>
      <c r="F60" s="41"/>
    </row>
  </sheetData>
  <mergeCells count="15">
    <mergeCell ref="B7:F7"/>
    <mergeCell ref="G7:K7"/>
    <mergeCell ref="L7:P7"/>
    <mergeCell ref="A1:S1"/>
    <mergeCell ref="A2:S2"/>
    <mergeCell ref="A3:S3"/>
    <mergeCell ref="A4:S4"/>
    <mergeCell ref="A5:S5"/>
    <mergeCell ref="C49:H49"/>
    <mergeCell ref="B40:H40"/>
    <mergeCell ref="C41:H41"/>
    <mergeCell ref="C42:H42"/>
    <mergeCell ref="C43:H43"/>
    <mergeCell ref="C44:H44"/>
    <mergeCell ref="C45:H45"/>
  </mergeCells>
  <printOptions horizontalCentered="1" verticalCentered="1"/>
  <pageMargins left="0.59055118110236227" right="0.39370078740157483" top="0.6692913385826772" bottom="0.51181102362204722" header="0.39370078740157483" footer="0.51181102362204722"/>
  <pageSetup paperSize="9" scale="80" fitToWidth="2" fitToHeight="0" orientation="landscape" horizontalDpi="4294967293" verticalDpi="180" r:id="rId1"/>
  <headerFooter alignWithMargins="0">
    <oddFooter xml:space="preserve">&amp;C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>
      <selection activeCell="I40" sqref="I40"/>
    </sheetView>
  </sheetViews>
  <sheetFormatPr defaultRowHeight="12.75"/>
  <cols>
    <col min="1" max="3" width="9.140625" style="6"/>
    <col min="4" max="4" width="16.5703125" style="6" customWidth="1"/>
    <col min="5" max="5" width="13.85546875" style="6" customWidth="1"/>
    <col min="6" max="7" width="9.140625" style="6"/>
    <col min="8" max="8" width="13.28515625" style="6" customWidth="1"/>
    <col min="9" max="9" width="11.7109375" style="6" customWidth="1"/>
    <col min="10" max="10" width="10.140625" style="6" bestFit="1" customWidth="1"/>
    <col min="11" max="11" width="10.28515625" style="6" customWidth="1"/>
    <col min="12" max="12" width="11.140625" style="6" bestFit="1" customWidth="1"/>
    <col min="13" max="13" width="12" style="6" customWidth="1"/>
    <col min="14" max="14" width="11.140625" style="6" bestFit="1" customWidth="1"/>
    <col min="15" max="16384" width="9.140625" style="6"/>
  </cols>
  <sheetData>
    <row r="1" spans="1:16">
      <c r="A1" s="99" t="s">
        <v>14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>
      <c r="A2" s="99" t="s">
        <v>43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>
      <c r="A3" s="99" t="s">
        <v>22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>
      <c r="A4" s="100" t="s">
        <v>56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6">
      <c r="A5" s="99" t="s">
        <v>15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1:16" ht="13.5" thickBot="1"/>
    <row r="7" spans="1:16" ht="13.5" thickBot="1">
      <c r="B7" s="119" t="s">
        <v>45</v>
      </c>
      <c r="C7" s="119"/>
      <c r="D7" s="119"/>
      <c r="E7" s="119"/>
      <c r="F7" s="119" t="s">
        <v>46</v>
      </c>
      <c r="G7" s="119"/>
      <c r="H7" s="119"/>
      <c r="I7" s="119"/>
      <c r="J7" s="119" t="s">
        <v>47</v>
      </c>
      <c r="K7" s="119"/>
      <c r="L7" s="119"/>
      <c r="M7" s="119"/>
    </row>
    <row r="8" spans="1:16">
      <c r="B8" s="19"/>
      <c r="C8" s="19" t="s">
        <v>24</v>
      </c>
      <c r="D8" s="19" t="s">
        <v>17</v>
      </c>
      <c r="E8" s="19" t="s">
        <v>5</v>
      </c>
      <c r="F8" s="19"/>
      <c r="G8" s="19" t="s">
        <v>24</v>
      </c>
      <c r="H8" s="19" t="s">
        <v>17</v>
      </c>
      <c r="I8" s="19" t="s">
        <v>5</v>
      </c>
      <c r="J8" s="19"/>
      <c r="K8" s="19" t="s">
        <v>25</v>
      </c>
      <c r="L8" s="19" t="s">
        <v>17</v>
      </c>
      <c r="M8" s="19" t="s">
        <v>5</v>
      </c>
    </row>
    <row r="9" spans="1:16">
      <c r="B9" s="10" t="s">
        <v>0</v>
      </c>
      <c r="C9" s="10" t="s">
        <v>23</v>
      </c>
      <c r="D9" s="10" t="s">
        <v>26</v>
      </c>
      <c r="E9" s="10" t="s">
        <v>28</v>
      </c>
      <c r="F9" s="10" t="s">
        <v>2</v>
      </c>
      <c r="G9" s="10" t="s">
        <v>23</v>
      </c>
      <c r="H9" s="10" t="s">
        <v>26</v>
      </c>
      <c r="I9" s="10" t="s">
        <v>28</v>
      </c>
      <c r="J9" s="10" t="s">
        <v>19</v>
      </c>
      <c r="K9" s="10" t="s">
        <v>23</v>
      </c>
      <c r="L9" s="10" t="s">
        <v>26</v>
      </c>
      <c r="M9" s="10" t="s">
        <v>28</v>
      </c>
    </row>
    <row r="10" spans="1:16" ht="13.5" thickBot="1">
      <c r="B10" s="22"/>
      <c r="C10" s="22">
        <v>2018</v>
      </c>
      <c r="D10" s="22">
        <f>C10</f>
        <v>2018</v>
      </c>
      <c r="E10" s="22">
        <f>C10</f>
        <v>2018</v>
      </c>
      <c r="F10" s="22"/>
      <c r="G10" s="10">
        <f>C10</f>
        <v>2018</v>
      </c>
      <c r="H10" s="22">
        <f>C10</f>
        <v>2018</v>
      </c>
      <c r="I10" s="22">
        <f>C10</f>
        <v>2018</v>
      </c>
      <c r="J10" s="22"/>
      <c r="K10" s="22">
        <f>C10</f>
        <v>2018</v>
      </c>
      <c r="L10" s="10">
        <f>C10</f>
        <v>2018</v>
      </c>
      <c r="M10" s="22">
        <f>C10</f>
        <v>2018</v>
      </c>
    </row>
    <row r="11" spans="1:16">
      <c r="B11" s="7" t="s">
        <v>6</v>
      </c>
      <c r="C11" s="95">
        <f>'I Trimestre 2018'!C11+'II Trimestre 2018'!C11+'III Trimestre 2018'!C11+'IV Trimestre 2018'!C11</f>
        <v>8</v>
      </c>
      <c r="D11" s="94">
        <f>'I Trimestre 2018'!D11+'II Trimestre 2018'!D11+'III Trimestre 2018'!D11+'IV Trimestre 2018'!D11</f>
        <v>4426</v>
      </c>
      <c r="E11" s="18">
        <f t="shared" ref="E11:E19" si="0">D11/$D$20</f>
        <v>2.4220319540218877E-2</v>
      </c>
      <c r="F11" s="7" t="s">
        <v>6</v>
      </c>
      <c r="G11" s="59">
        <f>'I Trimestre 2018'!H11+'II Trimestre 2018'!H11+'III Trimestre 2018'!H11+'IV Trimestre 2018'!H11</f>
        <v>11</v>
      </c>
      <c r="H11" s="59">
        <f>'I Trimestre 2018'!I11+'II Trimestre 2018'!I11+'III Trimestre 2018'!I11+'IV Trimestre 2018'!I11</f>
        <v>17157.125</v>
      </c>
      <c r="I11" s="18">
        <f>H11/$H$20</f>
        <v>9.3888624015245781E-2</v>
      </c>
      <c r="J11" s="7">
        <v>908</v>
      </c>
      <c r="K11" s="59">
        <f>'I Trimestre 2018'!M11+'II Trimestre 2018'!M11+'III Trimestre 2018'!M11+'IV Trimestre 2018'!M11</f>
        <v>20</v>
      </c>
      <c r="L11" s="59">
        <f>'I Trimestre 2018'!N11+'II Trimestre 2018'!N11+'III Trimestre 2018'!N11+'IV Trimestre 2018'!N11</f>
        <v>38556.625</v>
      </c>
      <c r="M11" s="87">
        <f>L11/$L$20</f>
        <v>0.21099271981301213</v>
      </c>
      <c r="N11" s="61"/>
      <c r="O11" s="62"/>
    </row>
    <row r="12" spans="1:16">
      <c r="B12" s="10" t="s">
        <v>13</v>
      </c>
      <c r="C12" s="96">
        <f>'I Trimestre 2018'!C12+'II Trimestre 2018'!C12+'III Trimestre 2018'!C12+'IV Trimestre 2018'!C12</f>
        <v>4</v>
      </c>
      <c r="D12" s="92">
        <f>'I Trimestre 2018'!D12+'II Trimestre 2018'!D12+'III Trimestre 2018'!D12+'IV Trimestre 2018'!D12</f>
        <v>5241.125</v>
      </c>
      <c r="E12" s="21">
        <f t="shared" si="0"/>
        <v>2.8680913296482074E-2</v>
      </c>
      <c r="F12" s="10" t="s">
        <v>7</v>
      </c>
      <c r="G12" s="58">
        <f>'I Trimestre 2018'!H12+'II Trimestre 2018'!H12+'III Trimestre 2018'!H12+'IV Trimestre 2018'!H12</f>
        <v>9</v>
      </c>
      <c r="H12" s="58">
        <f>'I Trimestre 2018'!I12+'II Trimestre 2018'!I12+'III Trimestre 2018'!I12+'IV Trimestre 2018'!I12</f>
        <v>21399.5</v>
      </c>
      <c r="I12" s="21">
        <f>H12/$H$20</f>
        <v>0.11710409579776636</v>
      </c>
      <c r="J12" s="10" t="s">
        <v>27</v>
      </c>
      <c r="K12" s="58">
        <f>'I Trimestre 2018'!M12+'II Trimestre 2018'!M12+'III Trimestre 2018'!M12+'IV Trimestre 2018'!M12</f>
        <v>0</v>
      </c>
      <c r="L12" s="58">
        <f>'I Trimestre 2018'!N12+'II Trimestre 2018'!N12+'III Trimestre 2018'!N12+'IV Trimestre 2018'!N12</f>
        <v>0</v>
      </c>
      <c r="M12" s="21">
        <f>L12/$L$20</f>
        <v>0</v>
      </c>
      <c r="N12" s="63"/>
      <c r="O12" s="64"/>
    </row>
    <row r="13" spans="1:16">
      <c r="B13" s="10" t="s">
        <v>9</v>
      </c>
      <c r="C13" s="96">
        <f>'I Trimestre 2018'!C13+'II Trimestre 2018'!C13+'III Trimestre 2018'!C13+'IV Trimestre 2018'!C13</f>
        <v>27</v>
      </c>
      <c r="D13" s="92">
        <f>'I Trimestre 2018'!D13+'II Trimestre 2018'!D13+'III Trimestre 2018'!D13+'IV Trimestre 2018'!D13</f>
        <v>84706.25</v>
      </c>
      <c r="E13" s="21">
        <f t="shared" si="0"/>
        <v>0.46353647583679741</v>
      </c>
      <c r="F13" s="10" t="s">
        <v>8</v>
      </c>
      <c r="G13" s="58">
        <f>'I Trimestre 2018'!H13+'II Trimestre 2018'!H13+'III Trimestre 2018'!H13+'IV Trimestre 2018'!H13</f>
        <v>37</v>
      </c>
      <c r="H13" s="58">
        <f>'I Trimestre 2018'!I13+'II Trimestre 2018'!I13+'III Trimestre 2018'!I13+'IV Trimestre 2018'!I13</f>
        <v>75412</v>
      </c>
      <c r="I13" s="21">
        <f>H13/$H$20</f>
        <v>0.41267572010099096</v>
      </c>
      <c r="J13" s="10" t="s">
        <v>11</v>
      </c>
      <c r="K13" s="58">
        <f>'I Trimestre 2018'!M13+'II Trimestre 2018'!M13+'III Trimestre 2018'!M13+'IV Trimestre 2018'!M13</f>
        <v>63</v>
      </c>
      <c r="L13" s="58">
        <f>'I Trimestre 2018'!N13+'II Trimestre 2018'!N13+'III Trimestre 2018'!N13+'IV Trimestre 2018'!N13</f>
        <v>144182.5</v>
      </c>
      <c r="M13" s="21">
        <f>L13/$L$20</f>
        <v>0.78900728018698785</v>
      </c>
      <c r="N13" s="63"/>
      <c r="O13" s="64"/>
    </row>
    <row r="14" spans="1:16">
      <c r="B14" s="10" t="s">
        <v>41</v>
      </c>
      <c r="C14" s="96">
        <f>'I Trimestre 2018'!C14+'II Trimestre 2018'!C14+'III Trimestre 2018'!C14+'IV Trimestre 2018'!C14</f>
        <v>0</v>
      </c>
      <c r="D14" s="92">
        <f>'I Trimestre 2018'!D14+'II Trimestre 2018'!D14+'III Trimestre 2018'!D14+'IV Trimestre 2018'!D14</f>
        <v>0</v>
      </c>
      <c r="E14" s="21">
        <f t="shared" si="0"/>
        <v>0</v>
      </c>
      <c r="F14" s="10" t="s">
        <v>10</v>
      </c>
      <c r="G14" s="58">
        <f>'I Trimestre 2018'!H14+'II Trimestre 2018'!H14+'III Trimestre 2018'!H14+'IV Trimestre 2018'!H14</f>
        <v>26</v>
      </c>
      <c r="H14" s="58">
        <f>'I Trimestre 2018'!I14+'II Trimestre 2018'!I14+'III Trimestre 2018'!I14+'IV Trimestre 2018'!I14</f>
        <v>68770.5</v>
      </c>
      <c r="I14" s="21">
        <f>H14/$H$20</f>
        <v>0.37633156008599689</v>
      </c>
      <c r="J14" s="10"/>
      <c r="K14" s="58"/>
      <c r="L14" s="58"/>
      <c r="M14" s="21"/>
      <c r="N14" s="61"/>
      <c r="O14" s="62"/>
    </row>
    <row r="15" spans="1:16">
      <c r="B15" s="10" t="s">
        <v>20</v>
      </c>
      <c r="C15" s="96">
        <f>'I Trimestre 2018'!C15+'II Trimestre 2018'!C15+'III Trimestre 2018'!C15+'IV Trimestre 2018'!C15</f>
        <v>3</v>
      </c>
      <c r="D15" s="92">
        <f>'I Trimestre 2018'!D15+'II Trimestre 2018'!D15+'III Trimestre 2018'!D15+'IV Trimestre 2018'!D15</f>
        <v>1995</v>
      </c>
      <c r="E15" s="21">
        <f t="shared" si="0"/>
        <v>1.0917202323257266E-2</v>
      </c>
      <c r="F15" s="10"/>
      <c r="G15" s="58"/>
      <c r="H15" s="58"/>
      <c r="I15" s="21"/>
      <c r="J15" s="10"/>
      <c r="K15" s="58"/>
      <c r="L15" s="58"/>
      <c r="M15" s="21"/>
      <c r="N15" s="61"/>
      <c r="O15" s="62"/>
    </row>
    <row r="16" spans="1:16">
      <c r="B16" s="10" t="s">
        <v>39</v>
      </c>
      <c r="C16" s="96">
        <f>'I Trimestre 2018'!C16+'II Trimestre 2018'!C16+'III Trimestre 2018'!C16+'IV Trimestre 2018'!C16</f>
        <v>0</v>
      </c>
      <c r="D16" s="92">
        <f>'I Trimestre 2018'!D16+'II Trimestre 2018'!D16+'III Trimestre 2018'!D16+'IV Trimestre 2018'!D16</f>
        <v>0</v>
      </c>
      <c r="E16" s="21">
        <f t="shared" si="0"/>
        <v>0</v>
      </c>
      <c r="F16" s="10"/>
      <c r="G16" s="58"/>
      <c r="H16" s="58"/>
      <c r="I16" s="21"/>
      <c r="J16" s="10"/>
      <c r="K16" s="58"/>
      <c r="L16" s="58"/>
      <c r="M16" s="21"/>
      <c r="N16" s="61"/>
      <c r="O16" s="61"/>
    </row>
    <row r="17" spans="2:15">
      <c r="B17" s="10" t="s">
        <v>29</v>
      </c>
      <c r="C17" s="96">
        <f>'I Trimestre 2018'!C17+'II Trimestre 2018'!C17+'III Trimestre 2018'!C17+'IV Trimestre 2018'!C17</f>
        <v>33</v>
      </c>
      <c r="D17" s="92">
        <f>'I Trimestre 2018'!D17+'II Trimestre 2018'!D17+'III Trimestre 2018'!D17+'IV Trimestre 2018'!D17</f>
        <v>77527.5</v>
      </c>
      <c r="E17" s="21">
        <f t="shared" si="0"/>
        <v>0.42425233238913668</v>
      </c>
      <c r="F17" s="10"/>
      <c r="G17" s="58"/>
      <c r="H17" s="58"/>
      <c r="I17" s="21"/>
      <c r="J17" s="10"/>
      <c r="K17" s="58"/>
      <c r="L17" s="58"/>
      <c r="M17" s="21"/>
      <c r="N17" s="61"/>
      <c r="O17" s="61"/>
    </row>
    <row r="18" spans="2:15">
      <c r="B18" s="10" t="s">
        <v>49</v>
      </c>
      <c r="C18" s="96">
        <f>'III Trimestre 2018'!C18+'IV Trimestre 2018'!C18</f>
        <v>4</v>
      </c>
      <c r="D18" s="92">
        <f>'III Trimestre 2018'!D18+'IV Trimestre 2018'!D18</f>
        <v>6135</v>
      </c>
      <c r="E18" s="21">
        <f t="shared" si="0"/>
        <v>3.3572449249715954E-2</v>
      </c>
      <c r="F18" s="10"/>
      <c r="G18" s="58"/>
      <c r="H18" s="58"/>
      <c r="I18" s="21"/>
      <c r="J18" s="10"/>
      <c r="K18" s="58"/>
      <c r="L18" s="58"/>
      <c r="M18" s="21"/>
      <c r="N18" s="61"/>
      <c r="O18" s="61"/>
    </row>
    <row r="19" spans="2:15" ht="13.5" thickBot="1">
      <c r="B19" s="10" t="s">
        <v>50</v>
      </c>
      <c r="C19" s="97">
        <f>'III Trimestre 2018'!C19+'IV Trimestre 2018'!C19</f>
        <v>4</v>
      </c>
      <c r="D19" s="98">
        <f>'III Trimestre 2018'!D19+'IV Trimestre 2018'!D19</f>
        <v>2708.25</v>
      </c>
      <c r="E19" s="21">
        <f t="shared" si="0"/>
        <v>1.4820307364391725E-2</v>
      </c>
      <c r="F19" s="22"/>
      <c r="G19" s="60"/>
      <c r="H19" s="60"/>
      <c r="I19" s="50"/>
      <c r="J19" s="22"/>
      <c r="K19" s="60"/>
      <c r="L19" s="60"/>
      <c r="M19" s="50"/>
      <c r="N19" s="61"/>
      <c r="O19" s="61"/>
    </row>
    <row r="20" spans="2:15" ht="13.5" thickBot="1">
      <c r="B20" s="42" t="s">
        <v>3</v>
      </c>
      <c r="C20" s="65">
        <f>SUM(C11:C19)</f>
        <v>83</v>
      </c>
      <c r="D20" s="66">
        <f>SUM(D11:D19)</f>
        <v>182739.125</v>
      </c>
      <c r="E20" s="47">
        <f>SUM(E11:E19)</f>
        <v>0.99999999999999989</v>
      </c>
      <c r="F20" s="42" t="s">
        <v>3</v>
      </c>
      <c r="G20" s="43">
        <f>SUM(G11:G14)</f>
        <v>83</v>
      </c>
      <c r="H20" s="43">
        <f>SUM(H11:H14)</f>
        <v>182739.125</v>
      </c>
      <c r="I20" s="47">
        <f>SUM(I11:I14)</f>
        <v>1</v>
      </c>
      <c r="J20" s="42" t="s">
        <v>3</v>
      </c>
      <c r="K20" s="43">
        <f>SUM(K11:K13)</f>
        <v>83</v>
      </c>
      <c r="L20" s="43">
        <f>SUM(L11:L13)</f>
        <v>182739.125</v>
      </c>
      <c r="M20" s="47">
        <f>SUM(M11:M13)</f>
        <v>1</v>
      </c>
      <c r="N20" s="62"/>
      <c r="O20" s="61"/>
    </row>
    <row r="21" spans="2:15">
      <c r="D21" s="23"/>
      <c r="F21" s="23"/>
      <c r="G21" s="23"/>
      <c r="H21" s="23"/>
      <c r="L21" s="23"/>
    </row>
    <row r="22" spans="2:15">
      <c r="D22" s="23"/>
      <c r="F22" s="23"/>
      <c r="G22" s="23"/>
      <c r="H22" s="23"/>
      <c r="L22" s="23"/>
    </row>
    <row r="23" spans="2:15">
      <c r="D23" s="24"/>
      <c r="E23" s="25"/>
      <c r="F23" s="24"/>
      <c r="G23" s="24"/>
      <c r="H23" s="24"/>
      <c r="I23" s="25"/>
      <c r="J23" s="25"/>
      <c r="K23" s="25"/>
      <c r="L23" s="24"/>
      <c r="M23" s="25"/>
    </row>
    <row r="24" spans="2:15">
      <c r="D24" s="23"/>
      <c r="F24" s="23"/>
      <c r="G24" s="23"/>
      <c r="H24" s="23"/>
      <c r="L24" s="23"/>
    </row>
    <row r="25" spans="2:15">
      <c r="D25" s="23"/>
      <c r="F25" s="23"/>
      <c r="G25" s="23"/>
      <c r="H25" s="23"/>
      <c r="L25" s="23"/>
    </row>
    <row r="26" spans="2:15">
      <c r="D26" s="23"/>
      <c r="F26" s="23"/>
      <c r="G26" s="23"/>
      <c r="H26" s="23"/>
      <c r="L26" s="23"/>
    </row>
    <row r="27" spans="2:15">
      <c r="D27" s="23"/>
      <c r="F27" s="23"/>
      <c r="G27" s="23"/>
      <c r="H27" s="23"/>
      <c r="L27" s="23"/>
    </row>
    <row r="28" spans="2:15">
      <c r="D28" s="23"/>
      <c r="F28" s="23"/>
      <c r="G28" s="23"/>
      <c r="H28" s="23"/>
      <c r="L28" s="23"/>
    </row>
    <row r="29" spans="2:15">
      <c r="D29" s="23"/>
      <c r="F29" s="23"/>
      <c r="G29" s="23"/>
      <c r="H29" s="23"/>
      <c r="L29" s="23"/>
    </row>
    <row r="30" spans="2:15">
      <c r="D30" s="23"/>
      <c r="F30" s="23"/>
      <c r="G30" s="23"/>
      <c r="H30" s="23"/>
      <c r="L30" s="23"/>
    </row>
    <row r="31" spans="2:15">
      <c r="D31" s="23"/>
      <c r="F31" s="23"/>
      <c r="G31" s="23"/>
      <c r="H31" s="23"/>
      <c r="L31" s="23"/>
    </row>
    <row r="32" spans="2:15">
      <c r="D32" s="23"/>
      <c r="F32" s="23"/>
      <c r="G32" s="23"/>
      <c r="H32" s="23"/>
      <c r="L32" s="23"/>
    </row>
    <row r="33" spans="2:12">
      <c r="D33" s="26"/>
      <c r="F33" s="23"/>
      <c r="G33" s="23"/>
      <c r="H33" s="23"/>
      <c r="L33" s="23"/>
    </row>
    <row r="34" spans="2:12">
      <c r="D34" s="23"/>
      <c r="F34" s="23"/>
      <c r="G34" s="23"/>
      <c r="H34" s="23"/>
      <c r="L34" s="23"/>
    </row>
    <row r="35" spans="2:12">
      <c r="D35" s="23"/>
      <c r="F35" s="23"/>
      <c r="G35" s="23"/>
      <c r="H35" s="23"/>
      <c r="L35" s="23"/>
    </row>
    <row r="36" spans="2:12">
      <c r="D36" s="23"/>
      <c r="F36" s="23"/>
      <c r="G36" s="23"/>
      <c r="H36" s="23"/>
      <c r="L36" s="23"/>
    </row>
    <row r="37" spans="2:12">
      <c r="D37" s="23"/>
      <c r="F37" s="23"/>
      <c r="G37" s="23"/>
      <c r="H37" s="23"/>
      <c r="L37" s="23"/>
    </row>
    <row r="39" spans="2:12" ht="13.5" thickBot="1">
      <c r="B39" s="45"/>
      <c r="D39" s="44"/>
    </row>
    <row r="40" spans="2:12" ht="13.5" thickBot="1">
      <c r="B40" s="113" t="s">
        <v>37</v>
      </c>
      <c r="C40" s="114"/>
      <c r="D40" s="114"/>
      <c r="E40" s="114"/>
      <c r="F40" s="114"/>
      <c r="G40" s="115"/>
      <c r="H40" s="86"/>
    </row>
    <row r="41" spans="2:12">
      <c r="B41" s="51" t="s">
        <v>6</v>
      </c>
      <c r="C41" s="78" t="s">
        <v>32</v>
      </c>
      <c r="D41" s="79"/>
      <c r="E41" s="79"/>
      <c r="F41" s="79"/>
      <c r="G41" s="80"/>
      <c r="H41" s="81"/>
    </row>
    <row r="42" spans="2:12">
      <c r="B42" s="52" t="s">
        <v>13</v>
      </c>
      <c r="C42" s="81" t="s">
        <v>33</v>
      </c>
      <c r="D42" s="77"/>
      <c r="E42" s="77"/>
      <c r="F42" s="77"/>
      <c r="G42" s="82"/>
      <c r="H42" s="81"/>
    </row>
    <row r="43" spans="2:12">
      <c r="B43" s="52" t="s">
        <v>9</v>
      </c>
      <c r="C43" s="81" t="s">
        <v>34</v>
      </c>
      <c r="D43" s="77"/>
      <c r="E43" s="77"/>
      <c r="F43" s="77"/>
      <c r="G43" s="82"/>
      <c r="H43" s="81"/>
      <c r="J43" s="57"/>
    </row>
    <row r="44" spans="2:12">
      <c r="B44" s="52" t="s">
        <v>41</v>
      </c>
      <c r="C44" s="81" t="s">
        <v>42</v>
      </c>
      <c r="D44" s="77"/>
      <c r="E44" s="77"/>
      <c r="F44" s="77"/>
      <c r="G44" s="82"/>
      <c r="H44" s="81"/>
      <c r="I44" s="6" t="s">
        <v>54</v>
      </c>
    </row>
    <row r="45" spans="2:12">
      <c r="B45" s="52" t="s">
        <v>20</v>
      </c>
      <c r="C45" s="81" t="s">
        <v>35</v>
      </c>
      <c r="D45" s="77"/>
      <c r="E45" s="77"/>
      <c r="F45" s="77"/>
      <c r="G45" s="82"/>
      <c r="H45" s="81"/>
    </row>
    <row r="46" spans="2:12">
      <c r="B46" s="73" t="s">
        <v>49</v>
      </c>
      <c r="C46" s="81" t="s">
        <v>51</v>
      </c>
      <c r="D46" s="77"/>
      <c r="E46" s="77"/>
      <c r="F46" s="77"/>
      <c r="G46" s="82"/>
      <c r="H46" s="81"/>
    </row>
    <row r="47" spans="2:12">
      <c r="B47" s="73" t="s">
        <v>50</v>
      </c>
      <c r="C47" s="81" t="s">
        <v>52</v>
      </c>
      <c r="D47" s="77"/>
      <c r="E47" s="77"/>
      <c r="F47" s="77"/>
      <c r="G47" s="82"/>
      <c r="H47" s="81"/>
    </row>
    <row r="48" spans="2:12">
      <c r="B48" s="52" t="s">
        <v>39</v>
      </c>
      <c r="C48" s="81" t="s">
        <v>40</v>
      </c>
      <c r="D48" s="77"/>
      <c r="E48" s="77"/>
      <c r="F48" s="77"/>
      <c r="G48" s="82"/>
      <c r="H48" s="81"/>
    </row>
    <row r="49" spans="2:8" ht="13.5" thickBot="1">
      <c r="B49" s="53" t="s">
        <v>29</v>
      </c>
      <c r="C49" s="83" t="s">
        <v>38</v>
      </c>
      <c r="D49" s="84"/>
      <c r="E49" s="84"/>
      <c r="F49" s="84"/>
      <c r="G49" s="85"/>
      <c r="H49" s="81"/>
    </row>
  </sheetData>
  <mergeCells count="9">
    <mergeCell ref="A1:P1"/>
    <mergeCell ref="A2:P2"/>
    <mergeCell ref="A3:P3"/>
    <mergeCell ref="A4:P4"/>
    <mergeCell ref="B40:G40"/>
    <mergeCell ref="A5:P5"/>
    <mergeCell ref="B7:E7"/>
    <mergeCell ref="F7:I7"/>
    <mergeCell ref="J7:M7"/>
  </mergeCells>
  <phoneticPr fontId="0" type="noConversion"/>
  <printOptions horizontalCentered="1" verticalCentered="1"/>
  <pageMargins left="0.59055118110236227" right="0.39370078740157483" top="0.98425196850393704" bottom="0.98425196850393704" header="0.51181102362204722" footer="0.51181102362204722"/>
  <pageSetup paperSize="9" scale="75" orientation="landscape" horizontalDpi="300" verticalDpi="300" r:id="rId1"/>
  <headerFooter alignWithMargins="0"/>
  <ignoredErrors>
    <ignoredError sqref="H2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 Trimestre 2018</vt:lpstr>
      <vt:lpstr>II Trimestre 2018</vt:lpstr>
      <vt:lpstr>III Trimestre 2018</vt:lpstr>
      <vt:lpstr>IV Trimestre 2018</vt:lpstr>
      <vt:lpstr>TOTALI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2018-10-08T07:53:21Z</cp:lastPrinted>
  <dcterms:created xsi:type="dcterms:W3CDTF">2002-01-25T10:43:50Z</dcterms:created>
  <dcterms:modified xsi:type="dcterms:W3CDTF">2018-12-27T12:06:26Z</dcterms:modified>
</cp:coreProperties>
</file>