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900" windowWidth="5955" windowHeight="4575" tabRatio="919" activeTab="3"/>
  </bookViews>
  <sheets>
    <sheet name="gennaio " sheetId="1" r:id="rId1"/>
    <sheet name="febbraio" sheetId="2" r:id="rId2"/>
    <sheet name="marzo" sheetId="3" r:id="rId3"/>
    <sheet name="aprile" sheetId="4" r:id="rId4"/>
    <sheet name="maggio" sheetId="5" r:id="rId5"/>
    <sheet name="maggio 2" sheetId="6" r:id="rId6"/>
    <sheet name="giugno" sheetId="7" r:id="rId7"/>
    <sheet name="luglio" sheetId="8" r:id="rId8"/>
    <sheet name="agosto" sheetId="9" r:id="rId9"/>
    <sheet name="settembre " sheetId="10" r:id="rId10"/>
    <sheet name="ottobre" sheetId="11" r:id="rId11"/>
    <sheet name="novembre 1" sheetId="12" r:id="rId12"/>
    <sheet name="novembre" sheetId="13" r:id="rId13"/>
    <sheet name="DICEMBRE" sheetId="14" r:id="rId14"/>
    <sheet name="dicembre " sheetId="15" r:id="rId15"/>
    <sheet name="TOTALI" sheetId="16" r:id="rId16"/>
  </sheets>
  <definedNames>
    <definedName name="_xlnm.Print_Area" localSheetId="1">'febbraio'!$A$1:$S$40</definedName>
  </definedNames>
  <calcPr fullCalcOnLoad="1"/>
</workbook>
</file>

<file path=xl/sharedStrings.xml><?xml version="1.0" encoding="utf-8"?>
<sst xmlns="http://schemas.openxmlformats.org/spreadsheetml/2006/main" count="822" uniqueCount="79">
  <si>
    <t xml:space="preserve">II.CC. </t>
  </si>
  <si>
    <t>ISTITUTI (1)</t>
  </si>
  <si>
    <t>PROVINCIA (2)</t>
  </si>
  <si>
    <t>PROV.</t>
  </si>
  <si>
    <t>TOT.</t>
  </si>
  <si>
    <t>N.</t>
  </si>
  <si>
    <t>%</t>
  </si>
  <si>
    <t>TS</t>
  </si>
  <si>
    <t>GO</t>
  </si>
  <si>
    <t>UD</t>
  </si>
  <si>
    <t>MC</t>
  </si>
  <si>
    <t>PN</t>
  </si>
  <si>
    <t>L.8/70</t>
  </si>
  <si>
    <t>LEGGI (3)</t>
  </si>
  <si>
    <t>FC</t>
  </si>
  <si>
    <t>DOCUMENTAZIONE STATISTICA</t>
  </si>
  <si>
    <t>BAV</t>
  </si>
  <si>
    <t>(importi in migliaia di EURO)</t>
  </si>
  <si>
    <t>nel mese</t>
  </si>
  <si>
    <t>Importi</t>
  </si>
  <si>
    <t xml:space="preserve">LEGGI </t>
  </si>
  <si>
    <t>II.CC</t>
  </si>
  <si>
    <t>LEGGI</t>
  </si>
  <si>
    <t>BCC</t>
  </si>
  <si>
    <t>IMP. DA</t>
  </si>
  <si>
    <t>EVIDENZA PER ISTITUTI CONVENZIONATI (II.CC.), PROVINCIA (PROV.)  E DATORI DI FONDI (LEGGI)</t>
  </si>
  <si>
    <t>nel</t>
  </si>
  <si>
    <t xml:space="preserve">N° totale </t>
  </si>
  <si>
    <t>N°totale</t>
  </si>
  <si>
    <t>totali nel</t>
  </si>
  <si>
    <t>L.198/76</t>
  </si>
  <si>
    <t>sul totale</t>
  </si>
  <si>
    <t>CIV</t>
  </si>
  <si>
    <t>mese</t>
  </si>
  <si>
    <t>L. 8/70</t>
  </si>
  <si>
    <t xml:space="preserve"> </t>
  </si>
  <si>
    <t>CONCESSIONI DI MUTUO DELIBERATE DAL COMITATO F.R.I.E. NEL 2010</t>
  </si>
  <si>
    <t>Concessioni deliberate nel 2010 per Istituto</t>
  </si>
  <si>
    <t>Concessioni deliberate nel 2010 per Provincia</t>
  </si>
  <si>
    <t>Concessioni deliberate nel 2010 per Leggi</t>
  </si>
  <si>
    <t xml:space="preserve">SITUAZIONE POST RN CO DEL </t>
  </si>
  <si>
    <t>SITUAZIONE AL  POST RN CO N.5 02.05.2011</t>
  </si>
  <si>
    <t>SITUAZIONE POST RN CO N.6 DEL 23.05.11</t>
  </si>
  <si>
    <t>SITUAZIONE POST RN CO N. 7 DEL 13.06.2011</t>
  </si>
  <si>
    <t>SITUAZIONE POST RN CO N. 8  DEL 11.07.2011</t>
  </si>
  <si>
    <t>SITUAZIONE POST RN CO N. 9 DEL 01.08.11</t>
  </si>
  <si>
    <t>SITUAZIONE POST RN CO  10 DEL 19.09.11</t>
  </si>
  <si>
    <t>SITUAZIONE POST RN CO N.11  DEL 10.10.11</t>
  </si>
  <si>
    <t>SITUAZIONE POST RN CO N. 12 DEL 02.11.11</t>
  </si>
  <si>
    <t>SITUAZIONE POST RN CO 13 DEL 28.11.11</t>
  </si>
  <si>
    <t>SITUAZIONE POST RN CO 14 DEL 19.12.11</t>
  </si>
  <si>
    <t>CONCESSIONI DI MUTUO DELIBERATE DAL COMITATO F.R.I.E. NEL 2012</t>
  </si>
  <si>
    <t>RIEPILOGO SITUAZIONE AL 31.12.2012</t>
  </si>
  <si>
    <t>SITUAZIONE AL - POST RN CO N.1 DEL 26.01.2015</t>
  </si>
  <si>
    <t>FR</t>
  </si>
  <si>
    <t>SITUAZIONE AL - POST RN CO N.2 DEL 23.02.2015</t>
  </si>
  <si>
    <t>CONCESSIONI DI MUTUO DELIBERATE DAL COMITATO F.R.I.E. NEL 2015</t>
  </si>
  <si>
    <t xml:space="preserve">SITUAZIONE AL 23/03/2015  - POST RN CO N.3 </t>
  </si>
  <si>
    <t>Unicredit</t>
  </si>
  <si>
    <t>Mediocredito</t>
  </si>
  <si>
    <t>Friuladria</t>
  </si>
  <si>
    <t>ICCREA</t>
  </si>
  <si>
    <t>CiviBank</t>
  </si>
  <si>
    <t>CassaCentrale</t>
  </si>
  <si>
    <t>MontePaschi</t>
  </si>
  <si>
    <t>(importi in unità di EURO)</t>
  </si>
  <si>
    <t xml:space="preserve">ISTITUTI </t>
  </si>
  <si>
    <t xml:space="preserve">PROVINCIA </t>
  </si>
  <si>
    <t>L. 198/76</t>
  </si>
  <si>
    <t>TOTALE</t>
  </si>
  <si>
    <t>L. 908/55</t>
  </si>
  <si>
    <t>CONVENZIONATI</t>
  </si>
  <si>
    <t>EVIDENZA PER ISTITUTI CONVENZIONATI, PROVINCIA E DATORI DI FONDI (LEGGI)</t>
  </si>
  <si>
    <t>PROVINCE (2)</t>
  </si>
  <si>
    <t>Intesa S.Paolo</t>
  </si>
  <si>
    <t xml:space="preserve">CONCESSIONI DI MUTUO DELIBERATE DAL COMITATO FRIE </t>
  </si>
  <si>
    <t>Mutui</t>
  </si>
  <si>
    <t>INVESTIMENTO</t>
  </si>
  <si>
    <t>SITUAZIONE AL 30/07/2020 - POST RN CO N.07 del 30/07/2020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</si>
</sst>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0.0%"/>
    <numFmt numFmtId="180" formatCode="dd/mm/yy"/>
    <numFmt numFmtId="181" formatCode="0.000%"/>
    <numFmt numFmtId="182" formatCode="0.0000%"/>
    <numFmt numFmtId="183" formatCode="#,##0.0;[Red]\-#,##0.0"/>
    <numFmt numFmtId="184" formatCode="#,##0.0"/>
    <numFmt numFmtId="185" formatCode="0.000"/>
    <numFmt numFmtId="186" formatCode="#,##0.000"/>
    <numFmt numFmtId="187" formatCode="#,##0.0000"/>
    <numFmt numFmtId="188" formatCode="#,##0.000;[Red]\-#,##0.000"/>
    <numFmt numFmtId="189" formatCode="#,##0.0000;[Red]\-#,##0.0000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ahoma"/>
      <family val="2"/>
    </font>
    <font>
      <u val="single"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i/>
      <sz val="10"/>
      <name val="Tahoma"/>
      <family val="2"/>
    </font>
    <font>
      <sz val="8"/>
      <color indexed="63"/>
      <name val="Arial"/>
      <family val="0"/>
    </font>
    <font>
      <sz val="9"/>
      <color indexed="63"/>
      <name val="Arial"/>
      <family val="0"/>
    </font>
    <font>
      <sz val="9.5"/>
      <color indexed="63"/>
      <name val="Arial"/>
      <family val="0"/>
    </font>
    <font>
      <sz val="11"/>
      <color indexed="63"/>
      <name val="Arial"/>
      <family val="0"/>
    </font>
    <font>
      <sz val="9.75"/>
      <color indexed="63"/>
      <name val="Arial"/>
      <family val="0"/>
    </font>
    <font>
      <sz val="11.25"/>
      <color indexed="63"/>
      <name val="Arial"/>
      <family val="0"/>
    </font>
    <font>
      <sz val="10.75"/>
      <color indexed="63"/>
      <name val="Arial"/>
      <family val="0"/>
    </font>
    <font>
      <sz val="8.5"/>
      <color indexed="63"/>
      <name val="Arial"/>
      <family val="0"/>
    </font>
    <font>
      <sz val="10.25"/>
      <color indexed="63"/>
      <name val="Arial"/>
      <family val="0"/>
    </font>
    <font>
      <sz val="8.75"/>
      <color indexed="63"/>
      <name val="Arial"/>
      <family val="0"/>
    </font>
    <font>
      <sz val="9.25"/>
      <color indexed="63"/>
      <name val="Arial"/>
      <family val="0"/>
    </font>
    <font>
      <sz val="10"/>
      <color indexed="63"/>
      <name val="Arial"/>
      <family val="0"/>
    </font>
    <font>
      <sz val="11.5"/>
      <color indexed="63"/>
      <name val="Arial"/>
      <family val="0"/>
    </font>
    <font>
      <sz val="12"/>
      <color indexed="63"/>
      <name val="Arial"/>
      <family val="0"/>
    </font>
    <font>
      <sz val="8.25"/>
      <color indexed="63"/>
      <name val="Arial"/>
      <family val="0"/>
    </font>
    <font>
      <sz val="11.75"/>
      <color indexed="63"/>
      <name val="Arial"/>
      <family val="0"/>
    </font>
    <font>
      <sz val="10.5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b/>
      <sz val="8.5"/>
      <color indexed="63"/>
      <name val="Arial"/>
      <family val="0"/>
    </font>
    <font>
      <b/>
      <sz val="8"/>
      <color indexed="63"/>
      <name val="Arial"/>
      <family val="0"/>
    </font>
    <font>
      <b/>
      <sz val="8.25"/>
      <color indexed="63"/>
      <name val="Arial"/>
      <family val="0"/>
    </font>
    <font>
      <b/>
      <sz val="9.25"/>
      <color indexed="63"/>
      <name val="Arial"/>
      <family val="0"/>
    </font>
    <font>
      <b/>
      <sz val="10.5"/>
      <color indexed="63"/>
      <name val="Arial"/>
      <family val="0"/>
    </font>
    <font>
      <b/>
      <sz val="11"/>
      <color indexed="63"/>
      <name val="Arial"/>
      <family val="0"/>
    </font>
    <font>
      <b/>
      <sz val="8.75"/>
      <color indexed="63"/>
      <name val="Arial"/>
      <family val="0"/>
    </font>
    <font>
      <b/>
      <sz val="9.5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8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178" fontId="0" fillId="0" borderId="0" xfId="0" applyNumberFormat="1" applyAlignment="1">
      <alignment/>
    </xf>
    <xf numFmtId="3" fontId="0" fillId="0" borderId="0" xfId="0" applyNumberFormat="1" applyAlignment="1">
      <alignment horizontal="centerContinuous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179" fontId="7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179" fontId="7" fillId="0" borderId="14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3" fontId="8" fillId="0" borderId="0" xfId="0" applyNumberFormat="1" applyFont="1" applyAlignment="1">
      <alignment/>
    </xf>
    <xf numFmtId="173" fontId="6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180" fontId="9" fillId="0" borderId="16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179" fontId="7" fillId="0" borderId="2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79" fontId="7" fillId="0" borderId="12" xfId="0" applyNumberFormat="1" applyFont="1" applyBorder="1" applyAlignment="1">
      <alignment horizontal="center"/>
    </xf>
    <xf numFmtId="179" fontId="7" fillId="0" borderId="13" xfId="0" applyNumberFormat="1" applyFont="1" applyBorder="1" applyAlignment="1">
      <alignment horizontal="center"/>
    </xf>
    <xf numFmtId="180" fontId="9" fillId="0" borderId="14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73" fontId="6" fillId="0" borderId="12" xfId="0" applyNumberFormat="1" applyFont="1" applyBorder="1" applyAlignment="1">
      <alignment horizontal="center"/>
    </xf>
    <xf numFmtId="173" fontId="6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40" fontId="4" fillId="0" borderId="0" xfId="46" applyNumberFormat="1" applyFont="1" applyAlignment="1">
      <alignment/>
    </xf>
    <xf numFmtId="0" fontId="8" fillId="0" borderId="0" xfId="0" applyFont="1" applyAlignment="1">
      <alignment/>
    </xf>
    <xf numFmtId="40" fontId="8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88" fontId="4" fillId="0" borderId="0" xfId="46" applyNumberFormat="1" applyFont="1" applyAlignment="1">
      <alignment/>
    </xf>
    <xf numFmtId="10" fontId="7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10" fontId="7" fillId="0" borderId="14" xfId="0" applyNumberFormat="1" applyFont="1" applyBorder="1" applyAlignment="1">
      <alignment horizontal="center"/>
    </xf>
    <xf numFmtId="10" fontId="7" fillId="0" borderId="11" xfId="0" applyNumberFormat="1" applyFont="1" applyBorder="1" applyAlignment="1">
      <alignment horizontal="center"/>
    </xf>
    <xf numFmtId="40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40" fontId="12" fillId="0" borderId="0" xfId="0" applyNumberFormat="1" applyFont="1" applyAlignment="1">
      <alignment/>
    </xf>
    <xf numFmtId="0" fontId="7" fillId="0" borderId="20" xfId="0" applyFont="1" applyBorder="1" applyAlignment="1">
      <alignment horizontal="center"/>
    </xf>
    <xf numFmtId="179" fontId="7" fillId="0" borderId="23" xfId="0" applyNumberFormat="1" applyFont="1" applyBorder="1" applyAlignment="1">
      <alignment horizontal="center"/>
    </xf>
    <xf numFmtId="179" fontId="7" fillId="0" borderId="0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179" fontId="7" fillId="0" borderId="24" xfId="0" applyNumberFormat="1" applyFont="1" applyBorder="1" applyAlignment="1">
      <alignment horizontal="center"/>
    </xf>
    <xf numFmtId="179" fontId="7" fillId="0" borderId="25" xfId="0" applyNumberFormat="1" applyFont="1" applyBorder="1" applyAlignment="1">
      <alignment horizontal="center"/>
    </xf>
    <xf numFmtId="179" fontId="7" fillId="0" borderId="10" xfId="0" applyNumberFormat="1" applyFont="1" applyBorder="1" applyAlignment="1">
      <alignment horizontal="center"/>
    </xf>
    <xf numFmtId="179" fontId="7" fillId="0" borderId="15" xfId="0" applyNumberFormat="1" applyFont="1" applyBorder="1" applyAlignment="1">
      <alignment horizontal="center"/>
    </xf>
    <xf numFmtId="179" fontId="6" fillId="0" borderId="20" xfId="0" applyNumberFormat="1" applyFont="1" applyBorder="1" applyAlignment="1">
      <alignment horizontal="center"/>
    </xf>
    <xf numFmtId="179" fontId="7" fillId="0" borderId="26" xfId="0" applyNumberFormat="1" applyFont="1" applyBorder="1" applyAlignment="1">
      <alignment horizontal="center"/>
    </xf>
    <xf numFmtId="179" fontId="7" fillId="0" borderId="27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3" fontId="7" fillId="0" borderId="3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3" fontId="6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179" fontId="6" fillId="0" borderId="16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179" fontId="7" fillId="0" borderId="19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6" fillId="0" borderId="31" xfId="0" applyNumberFormat="1" applyFont="1" applyBorder="1" applyAlignment="1">
      <alignment horizontal="center"/>
    </xf>
    <xf numFmtId="3" fontId="6" fillId="0" borderId="32" xfId="0" applyNumberFormat="1" applyFont="1" applyBorder="1" applyAlignment="1">
      <alignment horizontal="center"/>
    </xf>
    <xf numFmtId="3" fontId="6" fillId="0" borderId="33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4" fillId="0" borderId="0" xfId="0" applyFont="1" applyAlignment="1">
      <alignment horizontal="left"/>
    </xf>
    <xf numFmtId="3" fontId="6" fillId="0" borderId="10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232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424242"/>
                </a:solidFill>
              </a:rPr>
              <a:t>(1) CONCESSIONI PER ISTITUTI</a:t>
            </a:r>
          </a:p>
        </c:rich>
      </c:tx>
      <c:layout>
        <c:manualLayout>
          <c:xMode val="factor"/>
          <c:yMode val="factor"/>
          <c:x val="-0.008"/>
          <c:y val="-0.0205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9"/>
          <c:y val="0.38825"/>
          <c:w val="0.686"/>
          <c:h val="0.353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424242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424242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'gennaio '!$B$11:$B$17</c:f>
              <c:strCache/>
            </c:strRef>
          </c:cat>
          <c:val>
            <c:numRef>
              <c:f>'gennaio '!$F$11:$F$17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800" b="0" i="0" u="none" baseline="0">
          <a:solidFill>
            <a:srgbClr val="424242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424242"/>
                </a:solidFill>
              </a:rPr>
              <a:t>(1) CONCESSIONI PER ISTITUTI</a:t>
            </a:r>
          </a:p>
        </c:rich>
      </c:tx>
      <c:layout>
        <c:manualLayout>
          <c:xMode val="factor"/>
          <c:yMode val="factor"/>
          <c:x val="-0.02625"/>
          <c:y val="0.01225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25"/>
          <c:y val="0.347"/>
          <c:w val="0.51325"/>
          <c:h val="0.293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424242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424242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424242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424242"/>
                        </a:solidFill>
                      </a:rPr>
                      <a:t>Monte Paschi
0%</a:t>
                    </a:r>
                  </a:p>
                </c:rich>
              </c:tx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424242"/>
                        </a:solidFill>
                      </a:rPr>
                      <a:t>Cassa Centrale
11%</a:t>
                    </a:r>
                  </a:p>
                </c:rich>
              </c:tx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aprile!$B$10:$B$17</c:f>
              <c:strCache/>
            </c:strRef>
          </c:cat>
          <c:val>
            <c:numRef>
              <c:f>aprile!$E$10:$E$17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800" b="0" i="0" u="none" baseline="0">
          <a:solidFill>
            <a:srgbClr val="424242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424242"/>
                </a:solidFill>
              </a:rPr>
              <a:t>(3) CONCESSIONI PER LEGGI</a:t>
            </a:r>
          </a:p>
        </c:rich>
      </c:tx>
      <c:layout>
        <c:manualLayout>
          <c:xMode val="factor"/>
          <c:yMode val="factor"/>
          <c:x val="0.0695"/>
          <c:y val="0.017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8"/>
          <c:y val="0.35"/>
          <c:w val="0.58975"/>
          <c:h val="0.3627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00FFFF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aprile!$J$10:$J$12</c:f>
              <c:strCache/>
            </c:strRef>
          </c:cat>
          <c:val>
            <c:numRef>
              <c:f>aprile!$M$10:$M$12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125" b="0" i="0" u="none" baseline="0">
          <a:solidFill>
            <a:srgbClr val="424242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424242"/>
                </a:solidFill>
              </a:rPr>
              <a:t>(2) CONCESSIONI PER PROVINCIA
</a:t>
            </a:r>
          </a:p>
        </c:rich>
      </c:tx>
      <c:layout>
        <c:manualLayout>
          <c:xMode val="factor"/>
          <c:yMode val="factor"/>
          <c:x val="-0.03375"/>
          <c:y val="-0.021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725"/>
          <c:y val="0.4015"/>
          <c:w val="0.665"/>
          <c:h val="0.36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aprile!$F$10:$F$13</c:f>
              <c:strCache/>
            </c:strRef>
          </c:cat>
          <c:val>
            <c:numRef>
              <c:f>aprile!$I$10:$I$13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025" b="0" i="0" u="none" baseline="0">
          <a:solidFill>
            <a:srgbClr val="424242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424242"/>
                </a:solidFill>
              </a:rPr>
              <a:t>(1) CONCESSIONI PER ISTITUTI</a:t>
            </a:r>
          </a:p>
        </c:rich>
      </c:tx>
      <c:layout>
        <c:manualLayout>
          <c:xMode val="factor"/>
          <c:yMode val="factor"/>
          <c:x val="-0.00625"/>
          <c:y val="0.01275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325"/>
          <c:y val="0.4155"/>
          <c:w val="0.50325"/>
          <c:h val="0.271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424242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maggio!$B$11:$B$16</c:f>
              <c:strCache/>
            </c:strRef>
          </c:cat>
          <c:val>
            <c:numRef>
              <c:f>maggio!$F$11:$F$16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800" b="0" i="0" u="none" baseline="0">
          <a:solidFill>
            <a:srgbClr val="424242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424242"/>
                </a:solidFill>
              </a:rPr>
              <a:t>(3) CONCESSIONI PER LEGGI</a:t>
            </a:r>
          </a:p>
        </c:rich>
      </c:tx>
      <c:layout>
        <c:manualLayout>
          <c:xMode val="factor"/>
          <c:yMode val="factor"/>
          <c:x val="0.023"/>
          <c:y val="0.017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425"/>
          <c:y val="0.44725"/>
          <c:w val="0.52475"/>
          <c:h val="0.2657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00FFFF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maggio!$L$11:$L$13</c:f>
              <c:strCache/>
            </c:strRef>
          </c:cat>
          <c:val>
            <c:numRef>
              <c:f>maggio!$P$11:$P$13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925" b="0" i="0" u="none" baseline="0">
          <a:solidFill>
            <a:srgbClr val="424242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424242"/>
                </a:solidFill>
              </a:rPr>
              <a:t>(2) CONCESSIONI PER PROV.
</a:t>
            </a:r>
          </a:p>
        </c:rich>
      </c:tx>
      <c:layout>
        <c:manualLayout>
          <c:xMode val="factor"/>
          <c:yMode val="factor"/>
          <c:x val="0.0415"/>
          <c:y val="-0.021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375"/>
          <c:y val="0.381"/>
          <c:w val="0.61775"/>
          <c:h val="0.321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maggio!$G$11:$G$14</c:f>
              <c:strCache/>
            </c:strRef>
          </c:cat>
          <c:val>
            <c:numRef>
              <c:f>maggio!$K$11:$K$14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950" b="0" i="0" u="none" baseline="0">
          <a:solidFill>
            <a:srgbClr val="424242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424242"/>
                </a:solidFill>
              </a:rPr>
              <a:t>(1) CONCESSIONI PER ISTITUTI</a:t>
            </a:r>
          </a:p>
        </c:rich>
      </c:tx>
      <c:layout>
        <c:manualLayout>
          <c:xMode val="factor"/>
          <c:yMode val="factor"/>
          <c:x val="-0.06925"/>
          <c:y val="-0.0205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475"/>
          <c:y val="0.3495"/>
          <c:w val="0.64075"/>
          <c:h val="0.391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424242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'maggio 2'!$B$11:$B$16</c:f>
              <c:strCache/>
            </c:strRef>
          </c:cat>
          <c:val>
            <c:numRef>
              <c:f>'maggio 2'!$F$11:$F$16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800" b="0" i="0" u="none" baseline="0">
          <a:solidFill>
            <a:srgbClr val="424242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424242"/>
                </a:solidFill>
              </a:rPr>
              <a:t>(3) CONCESSIONI PER LEGGI</a:t>
            </a:r>
          </a:p>
        </c:rich>
      </c:tx>
      <c:layout>
        <c:manualLayout>
          <c:xMode val="factor"/>
          <c:yMode val="factor"/>
          <c:x val="0.00825"/>
          <c:y val="0.01675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65"/>
          <c:y val="0.40825"/>
          <c:w val="0.58175"/>
          <c:h val="0.3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00FFFF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'maggio 2'!$L$11:$L$13</c:f>
              <c:strCache/>
            </c:strRef>
          </c:cat>
          <c:val>
            <c:numRef>
              <c:f>'maggio 2'!$P$11:$P$13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100" b="0" i="0" u="none" baseline="0">
          <a:solidFill>
            <a:srgbClr val="424242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424242"/>
                </a:solidFill>
              </a:rPr>
              <a:t>(2) CONCESSIONI PER PROV.
</a:t>
            </a:r>
          </a:p>
        </c:rich>
      </c:tx>
      <c:layout>
        <c:manualLayout>
          <c:xMode val="factor"/>
          <c:yMode val="factor"/>
          <c:x val="0.0395"/>
          <c:y val="-0.021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"/>
          <c:y val="0.4015"/>
          <c:w val="0.67475"/>
          <c:h val="0.36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'maggio 2'!$G$11:$G$14</c:f>
              <c:strCache/>
            </c:strRef>
          </c:cat>
          <c:val>
            <c:numRef>
              <c:f>'maggio 2'!$K$11:$K$14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000" b="0" i="0" u="none" baseline="0">
          <a:solidFill>
            <a:srgbClr val="424242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424242"/>
                </a:solidFill>
              </a:rPr>
              <a:t>(1) CONCESSIONI PER ISTITUTI</a:t>
            </a:r>
          </a:p>
        </c:rich>
      </c:tx>
      <c:layout>
        <c:manualLayout>
          <c:xMode val="factor"/>
          <c:yMode val="factor"/>
          <c:x val="-0.033"/>
          <c:y val="-0.02025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975"/>
          <c:y val="0.36025"/>
          <c:w val="0.63"/>
          <c:h val="0.372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424242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giugno!$B$11:$B$16</c:f>
              <c:strCache/>
            </c:strRef>
          </c:cat>
          <c:val>
            <c:numRef>
              <c:f>giugno!$F$11:$F$16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800" b="0" i="0" u="none" baseline="0">
          <a:solidFill>
            <a:srgbClr val="424242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424242"/>
                </a:solidFill>
              </a:rPr>
              <a:t>(3) CONCESSIONI PER LEGGI</a:t>
            </a:r>
          </a:p>
        </c:rich>
      </c:tx>
      <c:layout>
        <c:manualLayout>
          <c:xMode val="factor"/>
          <c:yMode val="factor"/>
          <c:x val="0.02525"/>
          <c:y val="-0.01525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35"/>
          <c:y val="0.43725"/>
          <c:w val="0.598"/>
          <c:h val="0.2847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00FFFF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'gennaio '!$L$11:$L$13</c:f>
              <c:strCache/>
            </c:strRef>
          </c:cat>
          <c:val>
            <c:numRef>
              <c:f>'gennaio '!$P$11:$P$13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950" b="0" i="0" u="none" baseline="0">
          <a:solidFill>
            <a:srgbClr val="424242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424242"/>
                </a:solidFill>
              </a:rPr>
              <a:t>(3) CONCESSIONI PER LEGGI</a:t>
            </a:r>
          </a:p>
        </c:rich>
      </c:tx>
      <c:layout>
        <c:manualLayout>
          <c:xMode val="factor"/>
          <c:yMode val="factor"/>
          <c:x val="0.032"/>
          <c:y val="0.017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125"/>
          <c:y val="0.39225"/>
          <c:w val="0.593"/>
          <c:h val="0.375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00FFFF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giugno!$L$11:$L$13</c:f>
              <c:strCache/>
            </c:strRef>
          </c:cat>
          <c:val>
            <c:numRef>
              <c:f>giugno!$P$11:$P$13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150" b="0" i="0" u="none" baseline="0">
          <a:solidFill>
            <a:srgbClr val="424242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424242"/>
                </a:solidFill>
              </a:rPr>
              <a:t>(2) CONCESSIONI PER PROV.</a:t>
            </a:r>
          </a:p>
        </c:rich>
      </c:tx>
      <c:layout>
        <c:manualLayout>
          <c:xMode val="factor"/>
          <c:yMode val="factor"/>
          <c:x val="0.0435"/>
          <c:y val="-0.021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"/>
          <c:y val="0.397"/>
          <c:w val="0.7625"/>
          <c:h val="0.381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giugno!$G$11:$G$14</c:f>
              <c:strCache/>
            </c:strRef>
          </c:cat>
          <c:val>
            <c:numRef>
              <c:f>giugno!$K$11:$K$14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900" b="0" i="0" u="none" baseline="0">
          <a:solidFill>
            <a:srgbClr val="424242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424242"/>
                </a:solidFill>
              </a:rPr>
              <a:t>(1) CONCESSIONI PER ISTITUTI</a:t>
            </a:r>
          </a:p>
        </c:rich>
      </c:tx>
      <c:layout>
        <c:manualLayout>
          <c:xMode val="factor"/>
          <c:yMode val="factor"/>
          <c:x val="-0.01025"/>
          <c:y val="0.01225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75"/>
          <c:y val="0.34"/>
          <c:w val="0.64575"/>
          <c:h val="0.409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424242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luglio!$B$11:$B$16</c:f>
              <c:strCache/>
            </c:strRef>
          </c:cat>
          <c:val>
            <c:numRef>
              <c:f>luglio!$F$11:$F$16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800" b="0" i="0" u="none" baseline="0">
          <a:solidFill>
            <a:srgbClr val="424242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424242"/>
                </a:solidFill>
              </a:rPr>
              <a:t>(3) CONCESSIONI PER LEGGI</a:t>
            </a:r>
          </a:p>
        </c:rich>
      </c:tx>
      <c:layout>
        <c:manualLayout>
          <c:xMode val="factor"/>
          <c:yMode val="factor"/>
          <c:x val="0.03275"/>
          <c:y val="0.017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575"/>
          <c:y val="0.3795"/>
          <c:w val="0.6055"/>
          <c:h val="0.4007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00FFFF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luglio!$L$11:$L$13</c:f>
              <c:strCache/>
            </c:strRef>
          </c:cat>
          <c:val>
            <c:numRef>
              <c:f>luglio!$P$11:$P$13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200" b="0" i="0" u="none" baseline="0">
          <a:solidFill>
            <a:srgbClr val="424242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424242"/>
                </a:solidFill>
              </a:rPr>
              <a:t>(2) CONCESSIONI PER PROV.
</a:t>
            </a:r>
          </a:p>
        </c:rich>
      </c:tx>
      <c:layout>
        <c:manualLayout>
          <c:xMode val="factor"/>
          <c:yMode val="factor"/>
          <c:x val="0.0395"/>
          <c:y val="-0.021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85"/>
          <c:y val="0.4015"/>
          <c:w val="0.6225"/>
          <c:h val="0.36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luglio!$G$11:$G$14</c:f>
              <c:strCache/>
            </c:strRef>
          </c:cat>
          <c:val>
            <c:numRef>
              <c:f>luglio!$K$11:$K$14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075" b="0" i="0" u="none" baseline="0">
          <a:solidFill>
            <a:srgbClr val="424242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424242"/>
                </a:solidFill>
              </a:rPr>
              <a:t>(1) CONCESSIONI PER ISTITUTI</a:t>
            </a:r>
          </a:p>
        </c:rich>
      </c:tx>
      <c:layout>
        <c:manualLayout>
          <c:xMode val="factor"/>
          <c:yMode val="factor"/>
          <c:x val="-0.0085"/>
          <c:y val="0.01225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025"/>
          <c:y val="0.36175"/>
          <c:w val="0.62825"/>
          <c:h val="0.366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424242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agosto!$B$11:$B$16</c:f>
              <c:strCache/>
            </c:strRef>
          </c:cat>
          <c:val>
            <c:numRef>
              <c:f>agosto!$F$11:$F$16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800" b="0" i="0" u="none" baseline="0">
          <a:solidFill>
            <a:srgbClr val="424242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424242"/>
                </a:solidFill>
              </a:rPr>
              <a:t>(3) CONCESSIONI PER LEGGI</a:t>
            </a:r>
          </a:p>
        </c:rich>
      </c:tx>
      <c:layout>
        <c:manualLayout>
          <c:xMode val="factor"/>
          <c:yMode val="factor"/>
          <c:x val="0.03275"/>
          <c:y val="0.017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825"/>
          <c:y val="0.37575"/>
          <c:w val="0.5355"/>
          <c:h val="0.358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00FFFF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agosto!$L$11:$L$13</c:f>
              <c:strCache/>
            </c:strRef>
          </c:cat>
          <c:val>
            <c:numRef>
              <c:f>agosto!$P$11:$P$13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200" b="0" i="0" u="none" baseline="0">
          <a:solidFill>
            <a:srgbClr val="424242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424242"/>
                </a:solidFill>
              </a:rPr>
              <a:t>(2) CONCESSIONI PER PROV.
</a:t>
            </a:r>
          </a:p>
        </c:rich>
      </c:tx>
      <c:layout>
        <c:manualLayout>
          <c:xMode val="factor"/>
          <c:yMode val="factor"/>
          <c:x val="0.0395"/>
          <c:y val="-0.021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85"/>
          <c:y val="0.4015"/>
          <c:w val="0.6225"/>
          <c:h val="0.36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agosto!$G$11:$G$14</c:f>
              <c:strCache/>
            </c:strRef>
          </c:cat>
          <c:val>
            <c:numRef>
              <c:f>agosto!$K$11:$K$14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075" b="0" i="0" u="none" baseline="0">
          <a:solidFill>
            <a:srgbClr val="424242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424242"/>
                </a:solidFill>
              </a:rPr>
              <a:t>(1) CONCESSIONI PER ISTITUTI</a:t>
            </a:r>
          </a:p>
        </c:rich>
      </c:tx>
      <c:layout>
        <c:manualLayout>
          <c:xMode val="factor"/>
          <c:yMode val="factor"/>
          <c:x val="-0.0085"/>
          <c:y val="0.01225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3"/>
          <c:y val="0.36175"/>
          <c:w val="0.6255"/>
          <c:h val="0.366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424242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'settembre '!$B$11:$B$16</c:f>
              <c:strCache/>
            </c:strRef>
          </c:cat>
          <c:val>
            <c:numRef>
              <c:f>'settembre '!$F$11:$F$16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800" b="0" i="0" u="none" baseline="0">
          <a:solidFill>
            <a:srgbClr val="424242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424242"/>
                </a:solidFill>
              </a:rPr>
              <a:t>(3) CONCESSIONI PER LEGGI</a:t>
            </a:r>
          </a:p>
        </c:rich>
      </c:tx>
      <c:layout>
        <c:manualLayout>
          <c:xMode val="factor"/>
          <c:yMode val="factor"/>
          <c:x val="0.03775"/>
          <c:y val="0.01625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75"/>
          <c:y val="0.4445"/>
          <c:w val="0.53925"/>
          <c:h val="0.273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00FFFF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'settembre '!$L$11:$L$13</c:f>
              <c:strCache/>
            </c:strRef>
          </c:cat>
          <c:val>
            <c:numRef>
              <c:f>'settembre '!$P$11:$P$13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950" b="0" i="0" u="none" baseline="0">
          <a:solidFill>
            <a:srgbClr val="424242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424242"/>
                </a:solidFill>
              </a:rPr>
              <a:t>(2) CONCESSIONI PER PROV.</a:t>
            </a:r>
          </a:p>
        </c:rich>
      </c:tx>
      <c:layout>
        <c:manualLayout>
          <c:xMode val="factor"/>
          <c:yMode val="factor"/>
          <c:x val="0.033"/>
          <c:y val="-0.01875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"/>
          <c:y val="0.29675"/>
          <c:w val="0.74775"/>
          <c:h val="0.406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'gennaio '!$G$11:$G$14</c:f>
              <c:strCache/>
            </c:strRef>
          </c:cat>
          <c:val>
            <c:numRef>
              <c:f>'gennaio '!$K$11:$K$14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100" b="0" i="0" u="none" baseline="0">
          <a:solidFill>
            <a:srgbClr val="424242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424242"/>
                </a:solidFill>
              </a:rPr>
              <a:t>(2) CONCESSIONI PER PROV.
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175"/>
          <c:y val="0.388"/>
          <c:w val="0.7265"/>
          <c:h val="0.379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'settembre '!$G$11:$G$14</c:f>
              <c:strCache/>
            </c:strRef>
          </c:cat>
          <c:val>
            <c:numRef>
              <c:f>'settembre '!$K$11:$K$14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975" b="0" i="0" u="none" baseline="0">
          <a:solidFill>
            <a:srgbClr val="424242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424242"/>
                </a:solidFill>
              </a:rPr>
              <a:t>(1) CONCESSIONI PER ISTITUTI</a:t>
            </a:r>
          </a:p>
        </c:rich>
      </c:tx>
      <c:layout>
        <c:manualLayout>
          <c:xMode val="factor"/>
          <c:yMode val="factor"/>
          <c:x val="-0.0095"/>
          <c:y val="0.01225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25"/>
          <c:y val="0.34175"/>
          <c:w val="0.60325"/>
          <c:h val="0.411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424242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ottobre!$B$11:$B$16</c:f>
              <c:strCache/>
            </c:strRef>
          </c:cat>
          <c:val>
            <c:numRef>
              <c:f>ottobre!$F$11:$F$16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800" b="0" i="0" u="none" baseline="0">
          <a:solidFill>
            <a:srgbClr val="424242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424242"/>
                </a:solidFill>
              </a:rPr>
              <a:t>(3) CONCESSIONI PER LEGGI</a:t>
            </a:r>
          </a:p>
        </c:rich>
      </c:tx>
      <c:layout>
        <c:manualLayout>
          <c:xMode val="factor"/>
          <c:yMode val="factor"/>
          <c:x val="0.01025"/>
          <c:y val="0.01625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85"/>
          <c:y val="0.39575"/>
          <c:w val="0.59925"/>
          <c:h val="0.375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00FFFF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ottobre!$L$11:$L$13</c:f>
              <c:strCache/>
            </c:strRef>
          </c:cat>
          <c:val>
            <c:numRef>
              <c:f>ottobre!$P$11:$P$13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175" b="0" i="0" u="none" baseline="0">
          <a:solidFill>
            <a:srgbClr val="424242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424242"/>
                </a:solidFill>
              </a:rPr>
              <a:t>(2) CONCESSIONI PER PROV.
</a:t>
            </a:r>
          </a:p>
        </c:rich>
      </c:tx>
      <c:layout>
        <c:manualLayout>
          <c:xMode val="factor"/>
          <c:yMode val="factor"/>
          <c:x val="-0.181"/>
          <c:y val="-0.0205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975"/>
          <c:y val="0.39175"/>
          <c:w val="0.66"/>
          <c:h val="0.383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ottobre!$G$11:$G$14</c:f>
              <c:strCache/>
            </c:strRef>
          </c:cat>
          <c:val>
            <c:numRef>
              <c:f>ottobre!$K$11:$K$14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100" b="0" i="0" u="none" baseline="0">
          <a:solidFill>
            <a:srgbClr val="424242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424242"/>
                </a:solidFill>
              </a:rPr>
              <a:t>(1) CONCESSIONI PER ISTITUTI</a:t>
            </a:r>
          </a:p>
        </c:rich>
      </c:tx>
      <c:layout>
        <c:manualLayout>
          <c:xMode val="factor"/>
          <c:yMode val="factor"/>
          <c:x val="-0.0095"/>
          <c:y val="0.01225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25"/>
          <c:y val="0.34175"/>
          <c:w val="0.60325"/>
          <c:h val="0.411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424242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'novembre 1'!$B$11:$B$16</c:f>
              <c:strCache/>
            </c:strRef>
          </c:cat>
          <c:val>
            <c:numRef>
              <c:f>'novembre 1'!$F$11:$F$16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800" b="0" i="0" u="none" baseline="0">
          <a:solidFill>
            <a:srgbClr val="424242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424242"/>
                </a:solidFill>
              </a:rPr>
              <a:t>(3) CONCESSIONI PER LEGGI</a:t>
            </a:r>
          </a:p>
        </c:rich>
      </c:tx>
      <c:layout>
        <c:manualLayout>
          <c:xMode val="factor"/>
          <c:yMode val="factor"/>
          <c:x val="0.01025"/>
          <c:y val="0.01625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85"/>
          <c:y val="0.39575"/>
          <c:w val="0.59925"/>
          <c:h val="0.375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00FFFF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'novembre 1'!$L$11:$L$13</c:f>
              <c:strCache/>
            </c:strRef>
          </c:cat>
          <c:val>
            <c:numRef>
              <c:f>'novembre 1'!$P$11:$P$13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175" b="0" i="0" u="none" baseline="0">
          <a:solidFill>
            <a:srgbClr val="424242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424242"/>
                </a:solidFill>
              </a:rPr>
              <a:t>(2) CONCESSIONI PER PROV.
</a:t>
            </a:r>
          </a:p>
        </c:rich>
      </c:tx>
      <c:layout>
        <c:manualLayout>
          <c:xMode val="factor"/>
          <c:yMode val="factor"/>
          <c:x val="-0.181"/>
          <c:y val="-0.0205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975"/>
          <c:y val="0.39175"/>
          <c:w val="0.66"/>
          <c:h val="0.383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'novembre 1'!$G$11:$G$14</c:f>
              <c:strCache/>
            </c:strRef>
          </c:cat>
          <c:val>
            <c:numRef>
              <c:f>'novembre 1'!$K$11:$K$14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100" b="0" i="0" u="none" baseline="0">
          <a:solidFill>
            <a:srgbClr val="424242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424242"/>
                </a:solidFill>
              </a:rPr>
              <a:t>(1) CONCESSIONI PER ISTITUTI</a:t>
            </a:r>
          </a:p>
        </c:rich>
      </c:tx>
      <c:layout>
        <c:manualLayout>
          <c:xMode val="factor"/>
          <c:yMode val="factor"/>
          <c:x val="-0.01025"/>
          <c:y val="0.01225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7"/>
          <c:y val="0.34175"/>
          <c:w val="0.63525"/>
          <c:h val="0.411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424242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novembre!$B$11:$B$16</c:f>
              <c:strCache/>
            </c:strRef>
          </c:cat>
          <c:val>
            <c:numRef>
              <c:f>novembre!$F$11:$F$16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800" b="0" i="0" u="none" baseline="0">
          <a:solidFill>
            <a:srgbClr val="424242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424242"/>
                </a:solidFill>
              </a:rPr>
              <a:t>(3) CONCESSIONI PER LEGGI</a:t>
            </a:r>
          </a:p>
        </c:rich>
      </c:tx>
      <c:layout>
        <c:manualLayout>
          <c:xMode val="factor"/>
          <c:yMode val="factor"/>
          <c:x val="0.0345"/>
          <c:y val="0.017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325"/>
          <c:y val="0.27775"/>
          <c:w val="0.57"/>
          <c:h val="0.3377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00FFFF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novembre!$L$11:$L$13</c:f>
              <c:strCache/>
            </c:strRef>
          </c:cat>
          <c:val>
            <c:numRef>
              <c:f>novembre!$P$11:$P$13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050" b="0" i="0" u="none" baseline="0">
          <a:solidFill>
            <a:srgbClr val="424242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424242"/>
                </a:solidFill>
              </a:rPr>
              <a:t>(2) CONCESSIONI PER PROV.
</a:t>
            </a:r>
          </a:p>
        </c:rich>
      </c:tx>
      <c:layout>
        <c:manualLayout>
          <c:xMode val="factor"/>
          <c:yMode val="factor"/>
          <c:x val="0.0395"/>
          <c:y val="-0.021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85"/>
          <c:y val="0.4015"/>
          <c:w val="0.6225"/>
          <c:h val="0.36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novembre!$G$11:$G$14</c:f>
              <c:strCache/>
            </c:strRef>
          </c:cat>
          <c:val>
            <c:numRef>
              <c:f>novembre!$K$11:$K$14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075" b="0" i="0" u="none" baseline="0">
          <a:solidFill>
            <a:srgbClr val="424242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424242"/>
                </a:solidFill>
              </a:rPr>
              <a:t>(1) CONCESSIONI PER ISTITUTI</a:t>
            </a:r>
          </a:p>
        </c:rich>
      </c:tx>
      <c:layout>
        <c:manualLayout>
          <c:xMode val="factor"/>
          <c:yMode val="factor"/>
          <c:x val="-0.00975"/>
          <c:y val="0.01225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125"/>
          <c:y val="0.469"/>
          <c:w val="0.49875"/>
          <c:h val="0.337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424242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424242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febbraio!$B$11:$B$17</c:f>
              <c:strCache/>
            </c:strRef>
          </c:cat>
          <c:val>
            <c:numRef>
              <c:f>febbraio!$F$11:$F$17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800" b="0" i="0" u="none" baseline="0">
          <a:solidFill>
            <a:srgbClr val="424242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424242"/>
                </a:solidFill>
              </a:rPr>
              <a:t>(1) CONCESSIONI PER ISTITUTI</a:t>
            </a:r>
          </a:p>
        </c:rich>
      </c:tx>
      <c:layout>
        <c:manualLayout>
          <c:xMode val="factor"/>
          <c:yMode val="factor"/>
          <c:x val="-0.01025"/>
          <c:y val="0.01225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7"/>
          <c:y val="0.34175"/>
          <c:w val="0.63525"/>
          <c:h val="0.411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424242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DICEMBRE!$B$11:$B$16</c:f>
              <c:strCache/>
            </c:strRef>
          </c:cat>
          <c:val>
            <c:numRef>
              <c:f>DICEMBRE!$F$11:$F$16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800" b="0" i="0" u="none" baseline="0">
          <a:solidFill>
            <a:srgbClr val="424242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424242"/>
                </a:solidFill>
              </a:rPr>
              <a:t>(3) CONCESSIONI PER LEGGI</a:t>
            </a:r>
          </a:p>
        </c:rich>
      </c:tx>
      <c:layout>
        <c:manualLayout>
          <c:xMode val="factor"/>
          <c:yMode val="factor"/>
          <c:x val="0.035"/>
          <c:y val="0.017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75"/>
          <c:y val="0.2865"/>
          <c:w val="0.56125"/>
          <c:h val="0.324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00FFFF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DICEMBRE!$L$11:$L$13</c:f>
              <c:strCache/>
            </c:strRef>
          </c:cat>
          <c:val>
            <c:numRef>
              <c:f>DICEMBRE!$P$11:$P$13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025" b="0" i="0" u="none" baseline="0">
          <a:solidFill>
            <a:srgbClr val="424242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424242"/>
                </a:solidFill>
              </a:rPr>
              <a:t>(2) CONCESSIONI PER PROV.
</a:t>
            </a:r>
          </a:p>
        </c:rich>
      </c:tx>
      <c:layout>
        <c:manualLayout>
          <c:xMode val="factor"/>
          <c:yMode val="factor"/>
          <c:x val="0.0395"/>
          <c:y val="-0.021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85"/>
          <c:y val="0.4015"/>
          <c:w val="0.6225"/>
          <c:h val="0.36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DICEMBRE!$G$11:$G$14</c:f>
              <c:strCache/>
            </c:strRef>
          </c:cat>
          <c:val>
            <c:numRef>
              <c:f>DICEMBRE!$K$11:$K$14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075" b="0" i="0" u="none" baseline="0">
          <a:solidFill>
            <a:srgbClr val="424242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424242"/>
                </a:solidFill>
              </a:rPr>
              <a:t>(1) CONCESSIONI PER ISTITUTI</a:t>
            </a:r>
          </a:p>
        </c:rich>
      </c:tx>
      <c:layout>
        <c:manualLayout>
          <c:xMode val="factor"/>
          <c:yMode val="factor"/>
          <c:x val="-0.01025"/>
          <c:y val="0.01225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7"/>
          <c:y val="0.34175"/>
          <c:w val="0.63525"/>
          <c:h val="0.411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424242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'dicembre '!$B$11:$B$16</c:f>
              <c:strCache/>
            </c:strRef>
          </c:cat>
          <c:val>
            <c:numRef>
              <c:f>'dicembre '!$F$11:$F$16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800" b="0" i="0" u="none" baseline="0">
          <a:solidFill>
            <a:srgbClr val="424242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424242"/>
                </a:solidFill>
              </a:rPr>
              <a:t>(3) CONCESSIONI PER LEGGI</a:t>
            </a:r>
          </a:p>
        </c:rich>
      </c:tx>
      <c:layout>
        <c:manualLayout>
          <c:xMode val="factor"/>
          <c:yMode val="factor"/>
          <c:x val="0.0335"/>
          <c:y val="0.017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15"/>
          <c:y val="0.27325"/>
          <c:w val="0.574"/>
          <c:h val="0.346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00FFFF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'dicembre '!$L$11:$L$13</c:f>
              <c:strCache/>
            </c:strRef>
          </c:cat>
          <c:val>
            <c:numRef>
              <c:f>'dicembre '!$P$11:$P$13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075" b="0" i="0" u="none" baseline="0">
          <a:solidFill>
            <a:srgbClr val="424242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424242"/>
                </a:solidFill>
              </a:rPr>
              <a:t>(2) CONCESSIONI PER PROV.
</a:t>
            </a:r>
          </a:p>
        </c:rich>
      </c:tx>
      <c:layout>
        <c:manualLayout>
          <c:xMode val="factor"/>
          <c:yMode val="factor"/>
          <c:x val="0.0395"/>
          <c:y val="-0.021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85"/>
          <c:y val="0.4015"/>
          <c:w val="0.6225"/>
          <c:h val="0.36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'dicembre '!$G$11:$G$14</c:f>
              <c:strCache/>
            </c:strRef>
          </c:cat>
          <c:val>
            <c:numRef>
              <c:f>'dicembre '!$K$11:$K$14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075" b="0" i="0" u="none" baseline="0">
          <a:solidFill>
            <a:srgbClr val="424242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424242"/>
                </a:solidFill>
              </a:rPr>
              <a:t>CONCESSIONI PER ISTITUTI</a:t>
            </a:r>
          </a:p>
        </c:rich>
      </c:tx>
      <c:layout>
        <c:manualLayout>
          <c:xMode val="factor"/>
          <c:yMode val="factor"/>
          <c:x val="-0.00975"/>
          <c:y val="0.0125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625"/>
          <c:y val="0.46625"/>
          <c:w val="0.5855"/>
          <c:h val="0.399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424242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TOTALI!$B$11:$B$16</c:f>
              <c:strCache/>
            </c:strRef>
          </c:cat>
          <c:val>
            <c:numRef>
              <c:f>TOTALI!$D$11:$D$16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800" b="0" i="0" u="none" baseline="0">
          <a:solidFill>
            <a:srgbClr val="424242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424242"/>
                </a:solidFill>
              </a:rPr>
              <a:t>CONCESSIONI PER LEGGI</a:t>
            </a:r>
          </a:p>
        </c:rich>
      </c:tx>
      <c:layout>
        <c:manualLayout>
          <c:xMode val="factor"/>
          <c:yMode val="factor"/>
          <c:x val="0.03325"/>
          <c:y val="0.017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875"/>
          <c:y val="0.40525"/>
          <c:w val="0.58"/>
          <c:h val="0.3497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00FFFF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TOTALI!$J$11:$J$13</c:f>
              <c:strCache/>
            </c:strRef>
          </c:cat>
          <c:val>
            <c:numRef>
              <c:f>TOTALI!$L$11:$L$13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100" b="0" i="0" u="none" baseline="0">
          <a:solidFill>
            <a:srgbClr val="424242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424242"/>
                </a:solidFill>
              </a:rPr>
              <a:t>CONCESSIONI PER PROVINCIA</a:t>
            </a:r>
          </a:p>
        </c:rich>
      </c:tx>
      <c:layout>
        <c:manualLayout>
          <c:xMode val="factor"/>
          <c:yMode val="factor"/>
          <c:x val="0.02375"/>
          <c:y val="0.00825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45"/>
          <c:y val="0.4015"/>
          <c:w val="0.64775"/>
          <c:h val="0.36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TOTALI!$F$11:$F$14</c:f>
              <c:strCache/>
            </c:strRef>
          </c:cat>
          <c:val>
            <c:numRef>
              <c:f>TOTALI!$H$11:$H$14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025" b="0" i="0" u="none" baseline="0">
          <a:solidFill>
            <a:srgbClr val="424242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424242"/>
                </a:solidFill>
              </a:rPr>
              <a:t>(3) CONCESSIONI PER LEGGI</a:t>
            </a:r>
          </a:p>
        </c:rich>
      </c:tx>
      <c:layout>
        <c:manualLayout>
          <c:xMode val="factor"/>
          <c:yMode val="factor"/>
          <c:x val="0.032"/>
          <c:y val="0.017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15"/>
          <c:y val="0.4175"/>
          <c:w val="0.446"/>
          <c:h val="0.278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00FFFF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febbraio!$L$11:$L$13</c:f>
              <c:strCache/>
            </c:strRef>
          </c:cat>
          <c:val>
            <c:numRef>
              <c:f>febbraio!$P$11:$P$13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125" b="0" i="0" u="none" baseline="0">
          <a:solidFill>
            <a:srgbClr val="424242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424242"/>
                </a:solidFill>
              </a:rPr>
              <a:t>(2) CONCESSIONI PER PROV.</a:t>
            </a:r>
          </a:p>
        </c:rich>
      </c:tx>
      <c:layout>
        <c:manualLayout>
          <c:xMode val="factor"/>
          <c:yMode val="factor"/>
          <c:x val="0.0395"/>
          <c:y val="-0.021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475"/>
          <c:y val="0.38925"/>
          <c:w val="0.56075"/>
          <c:h val="0.330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febbraio!$G$11:$G$14</c:f>
              <c:strCache/>
            </c:strRef>
          </c:cat>
          <c:val>
            <c:numRef>
              <c:f>febbraio!$K$11:$K$14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075" b="0" i="0" u="none" baseline="0">
          <a:solidFill>
            <a:srgbClr val="424242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424242"/>
                </a:solidFill>
              </a:rPr>
              <a:t>(1) CONCESSIONI PER ISTITUTI</a:t>
            </a:r>
          </a:p>
        </c:rich>
      </c:tx>
      <c:layout>
        <c:manualLayout>
          <c:xMode val="factor"/>
          <c:yMode val="factor"/>
          <c:x val="-0.00775"/>
          <c:y val="0.01075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425"/>
          <c:y val="0.38025"/>
          <c:w val="0.6055"/>
          <c:h val="0.333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424242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424242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marzo!$B$11:$B$17</c:f>
              <c:strCache/>
            </c:strRef>
          </c:cat>
          <c:val>
            <c:numRef>
              <c:f>marzo!$F$11:$F$17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800" b="0" i="0" u="none" baseline="0">
          <a:solidFill>
            <a:srgbClr val="424242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424242"/>
                </a:solidFill>
              </a:rPr>
              <a:t>(3) CONCESSIONI PER LEGGI</a:t>
            </a:r>
          </a:p>
        </c:rich>
      </c:tx>
      <c:layout>
        <c:manualLayout>
          <c:xMode val="factor"/>
          <c:yMode val="factor"/>
          <c:x val="0.011"/>
          <c:y val="0.0145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575"/>
          <c:y val="0.3795"/>
          <c:w val="0.586"/>
          <c:h val="0.31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00FFFF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marzo!$L$11:$L$13</c:f>
              <c:strCache/>
            </c:strRef>
          </c:cat>
          <c:val>
            <c:numRef>
              <c:f>marzo!$P$11:$P$13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100" b="0" i="0" u="none" baseline="0">
          <a:solidFill>
            <a:srgbClr val="424242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424242"/>
                </a:solidFill>
              </a:rPr>
              <a:t>(2) CONCESSIONI PER PROV.
</a:t>
            </a:r>
          </a:p>
        </c:rich>
      </c:tx>
      <c:layout>
        <c:manualLayout>
          <c:xMode val="factor"/>
          <c:yMode val="factor"/>
          <c:x val="0.014"/>
          <c:y val="-0.0205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"/>
          <c:y val="0.4005"/>
          <c:w val="0.7575"/>
          <c:h val="0.366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marzo!$G$11:$G$14</c:f>
              <c:strCache/>
            </c:strRef>
          </c:cat>
          <c:val>
            <c:numRef>
              <c:f>marzo!$K$11:$K$14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075" b="0" i="0" u="none" baseline="0">
          <a:solidFill>
            <a:srgbClr val="424242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Relationship Id="rId3" Type="http://schemas.openxmlformats.org/officeDocument/2006/relationships/chart" Target="/xl/charts/chart4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Relationship Id="rId2" Type="http://schemas.openxmlformats.org/officeDocument/2006/relationships/chart" Target="/xl/charts/chart47.xml" /><Relationship Id="rId3" Type="http://schemas.openxmlformats.org/officeDocument/2006/relationships/chart" Target="/xl/charts/chart4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19</xdr:row>
      <xdr:rowOff>0</xdr:rowOff>
    </xdr:from>
    <xdr:to>
      <xdr:col>6</xdr:col>
      <xdr:colOff>228600</xdr:colOff>
      <xdr:row>36</xdr:row>
      <xdr:rowOff>104775</xdr:rowOff>
    </xdr:to>
    <xdr:graphicFrame>
      <xdr:nvGraphicFramePr>
        <xdr:cNvPr id="1" name="Chart 15"/>
        <xdr:cNvGraphicFramePr/>
      </xdr:nvGraphicFramePr>
      <xdr:xfrm>
        <a:off x="133350" y="3267075"/>
        <a:ext cx="36671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457200</xdr:colOff>
      <xdr:row>19</xdr:row>
      <xdr:rowOff>9525</xdr:rowOff>
    </xdr:from>
    <xdr:to>
      <xdr:col>18</xdr:col>
      <xdr:colOff>114300</xdr:colOff>
      <xdr:row>35</xdr:row>
      <xdr:rowOff>9525</xdr:rowOff>
    </xdr:to>
    <xdr:graphicFrame>
      <xdr:nvGraphicFramePr>
        <xdr:cNvPr id="2" name="Chart 23"/>
        <xdr:cNvGraphicFramePr/>
      </xdr:nvGraphicFramePr>
      <xdr:xfrm>
        <a:off x="7372350" y="3276600"/>
        <a:ext cx="309562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19</xdr:row>
      <xdr:rowOff>9525</xdr:rowOff>
    </xdr:from>
    <xdr:to>
      <xdr:col>12</xdr:col>
      <xdr:colOff>495300</xdr:colOff>
      <xdr:row>35</xdr:row>
      <xdr:rowOff>38100</xdr:rowOff>
    </xdr:to>
    <xdr:graphicFrame>
      <xdr:nvGraphicFramePr>
        <xdr:cNvPr id="3" name="Chart 22"/>
        <xdr:cNvGraphicFramePr/>
      </xdr:nvGraphicFramePr>
      <xdr:xfrm>
        <a:off x="3848100" y="3276600"/>
        <a:ext cx="356235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18</xdr:row>
      <xdr:rowOff>85725</xdr:rowOff>
    </xdr:from>
    <xdr:to>
      <xdr:col>6</xdr:col>
      <xdr:colOff>276225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133350" y="3048000"/>
        <a:ext cx="34956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18</xdr:row>
      <xdr:rowOff>85725</xdr:rowOff>
    </xdr:from>
    <xdr:to>
      <xdr:col>18</xdr:col>
      <xdr:colOff>200025</xdr:colOff>
      <xdr:row>33</xdr:row>
      <xdr:rowOff>76200</xdr:rowOff>
    </xdr:to>
    <xdr:graphicFrame>
      <xdr:nvGraphicFramePr>
        <xdr:cNvPr id="2" name="Chart 2"/>
        <xdr:cNvGraphicFramePr/>
      </xdr:nvGraphicFramePr>
      <xdr:xfrm>
        <a:off x="7048500" y="3048000"/>
        <a:ext cx="310515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409575</xdr:colOff>
      <xdr:row>18</xdr:row>
      <xdr:rowOff>85725</xdr:rowOff>
    </xdr:from>
    <xdr:to>
      <xdr:col>12</xdr:col>
      <xdr:colOff>438150</xdr:colOff>
      <xdr:row>33</xdr:row>
      <xdr:rowOff>76200</xdr:rowOff>
    </xdr:to>
    <xdr:graphicFrame>
      <xdr:nvGraphicFramePr>
        <xdr:cNvPr id="3" name="Chart 3"/>
        <xdr:cNvGraphicFramePr/>
      </xdr:nvGraphicFramePr>
      <xdr:xfrm>
        <a:off x="3762375" y="3048000"/>
        <a:ext cx="31527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18</xdr:row>
      <xdr:rowOff>57150</xdr:rowOff>
    </xdr:from>
    <xdr:to>
      <xdr:col>6</xdr:col>
      <xdr:colOff>285750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142875" y="3019425"/>
        <a:ext cx="40481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257175</xdr:colOff>
      <xdr:row>18</xdr:row>
      <xdr:rowOff>38100</xdr:rowOff>
    </xdr:from>
    <xdr:to>
      <xdr:col>18</xdr:col>
      <xdr:colOff>552450</xdr:colOff>
      <xdr:row>33</xdr:row>
      <xdr:rowOff>28575</xdr:rowOff>
    </xdr:to>
    <xdr:graphicFrame>
      <xdr:nvGraphicFramePr>
        <xdr:cNvPr id="2" name="Chart 2"/>
        <xdr:cNvGraphicFramePr/>
      </xdr:nvGraphicFramePr>
      <xdr:xfrm>
        <a:off x="7839075" y="3000375"/>
        <a:ext cx="37719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371475</xdr:colOff>
      <xdr:row>18</xdr:row>
      <xdr:rowOff>66675</xdr:rowOff>
    </xdr:from>
    <xdr:to>
      <xdr:col>12</xdr:col>
      <xdr:colOff>200025</xdr:colOff>
      <xdr:row>33</xdr:row>
      <xdr:rowOff>57150</xdr:rowOff>
    </xdr:to>
    <xdr:graphicFrame>
      <xdr:nvGraphicFramePr>
        <xdr:cNvPr id="3" name="Chart 3"/>
        <xdr:cNvGraphicFramePr/>
      </xdr:nvGraphicFramePr>
      <xdr:xfrm>
        <a:off x="4276725" y="3028950"/>
        <a:ext cx="350520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18</xdr:row>
      <xdr:rowOff>57150</xdr:rowOff>
    </xdr:from>
    <xdr:to>
      <xdr:col>6</xdr:col>
      <xdr:colOff>285750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142875" y="3019425"/>
        <a:ext cx="40481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257175</xdr:colOff>
      <xdr:row>18</xdr:row>
      <xdr:rowOff>47625</xdr:rowOff>
    </xdr:from>
    <xdr:to>
      <xdr:col>18</xdr:col>
      <xdr:colOff>552450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7839075" y="3009900"/>
        <a:ext cx="37719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371475</xdr:colOff>
      <xdr:row>18</xdr:row>
      <xdr:rowOff>66675</xdr:rowOff>
    </xdr:from>
    <xdr:to>
      <xdr:col>12</xdr:col>
      <xdr:colOff>200025</xdr:colOff>
      <xdr:row>33</xdr:row>
      <xdr:rowOff>57150</xdr:rowOff>
    </xdr:to>
    <xdr:graphicFrame>
      <xdr:nvGraphicFramePr>
        <xdr:cNvPr id="3" name="Chart 3"/>
        <xdr:cNvGraphicFramePr/>
      </xdr:nvGraphicFramePr>
      <xdr:xfrm>
        <a:off x="4276725" y="3028950"/>
        <a:ext cx="350520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18</xdr:row>
      <xdr:rowOff>57150</xdr:rowOff>
    </xdr:from>
    <xdr:to>
      <xdr:col>6</xdr:col>
      <xdr:colOff>285750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142875" y="3019425"/>
        <a:ext cx="38481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171450</xdr:colOff>
      <xdr:row>18</xdr:row>
      <xdr:rowOff>104775</xdr:rowOff>
    </xdr:from>
    <xdr:to>
      <xdr:col>17</xdr:col>
      <xdr:colOff>533400</xdr:colOff>
      <xdr:row>32</xdr:row>
      <xdr:rowOff>152400</xdr:rowOff>
    </xdr:to>
    <xdr:graphicFrame>
      <xdr:nvGraphicFramePr>
        <xdr:cNvPr id="2" name="Chart 2"/>
        <xdr:cNvGraphicFramePr/>
      </xdr:nvGraphicFramePr>
      <xdr:xfrm>
        <a:off x="7534275" y="3067050"/>
        <a:ext cx="3409950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371475</xdr:colOff>
      <xdr:row>18</xdr:row>
      <xdr:rowOff>66675</xdr:rowOff>
    </xdr:from>
    <xdr:to>
      <xdr:col>12</xdr:col>
      <xdr:colOff>180975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4076700" y="3028950"/>
        <a:ext cx="34671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18</xdr:row>
      <xdr:rowOff>57150</xdr:rowOff>
    </xdr:from>
    <xdr:to>
      <xdr:col>6</xdr:col>
      <xdr:colOff>285750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142875" y="3019425"/>
        <a:ext cx="38481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171450</xdr:colOff>
      <xdr:row>18</xdr:row>
      <xdr:rowOff>104775</xdr:rowOff>
    </xdr:from>
    <xdr:to>
      <xdr:col>17</xdr:col>
      <xdr:colOff>466725</xdr:colOff>
      <xdr:row>32</xdr:row>
      <xdr:rowOff>152400</xdr:rowOff>
    </xdr:to>
    <xdr:graphicFrame>
      <xdr:nvGraphicFramePr>
        <xdr:cNvPr id="2" name="Chart 2"/>
        <xdr:cNvGraphicFramePr/>
      </xdr:nvGraphicFramePr>
      <xdr:xfrm>
        <a:off x="7534275" y="3067050"/>
        <a:ext cx="33432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371475</xdr:colOff>
      <xdr:row>18</xdr:row>
      <xdr:rowOff>66675</xdr:rowOff>
    </xdr:from>
    <xdr:to>
      <xdr:col>12</xdr:col>
      <xdr:colOff>180975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4076700" y="3028950"/>
        <a:ext cx="34671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18</xdr:row>
      <xdr:rowOff>57150</xdr:rowOff>
    </xdr:from>
    <xdr:to>
      <xdr:col>6</xdr:col>
      <xdr:colOff>285750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142875" y="3019425"/>
        <a:ext cx="38481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276225</xdr:colOff>
      <xdr:row>18</xdr:row>
      <xdr:rowOff>66675</xdr:rowOff>
    </xdr:from>
    <xdr:to>
      <xdr:col>17</xdr:col>
      <xdr:colOff>714375</xdr:colOff>
      <xdr:row>32</xdr:row>
      <xdr:rowOff>114300</xdr:rowOff>
    </xdr:to>
    <xdr:graphicFrame>
      <xdr:nvGraphicFramePr>
        <xdr:cNvPr id="2" name="Chart 2"/>
        <xdr:cNvGraphicFramePr/>
      </xdr:nvGraphicFramePr>
      <xdr:xfrm>
        <a:off x="7639050" y="3028950"/>
        <a:ext cx="3486150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371475</xdr:colOff>
      <xdr:row>18</xdr:row>
      <xdr:rowOff>66675</xdr:rowOff>
    </xdr:from>
    <xdr:to>
      <xdr:col>12</xdr:col>
      <xdr:colOff>180975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4076700" y="3028950"/>
        <a:ext cx="34671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18</xdr:row>
      <xdr:rowOff>28575</xdr:rowOff>
    </xdr:from>
    <xdr:to>
      <xdr:col>5</xdr:col>
      <xdr:colOff>257175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142875" y="2990850"/>
        <a:ext cx="397192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266700</xdr:colOff>
      <xdr:row>18</xdr:row>
      <xdr:rowOff>66675</xdr:rowOff>
    </xdr:from>
    <xdr:to>
      <xdr:col>15</xdr:col>
      <xdr:colOff>485775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7620000" y="3028950"/>
        <a:ext cx="35337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371475</xdr:colOff>
      <xdr:row>18</xdr:row>
      <xdr:rowOff>66675</xdr:rowOff>
    </xdr:from>
    <xdr:to>
      <xdr:col>10</xdr:col>
      <xdr:colOff>180975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4229100" y="3028950"/>
        <a:ext cx="330517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19</xdr:row>
      <xdr:rowOff>66675</xdr:rowOff>
    </xdr:from>
    <xdr:to>
      <xdr:col>6</xdr:col>
      <xdr:colOff>238125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95250" y="3190875"/>
        <a:ext cx="40195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266700</xdr:colOff>
      <xdr:row>19</xdr:row>
      <xdr:rowOff>66675</xdr:rowOff>
    </xdr:from>
    <xdr:to>
      <xdr:col>18</xdr:col>
      <xdr:colOff>485775</xdr:colOff>
      <xdr:row>33</xdr:row>
      <xdr:rowOff>142875</xdr:rowOff>
    </xdr:to>
    <xdr:graphicFrame>
      <xdr:nvGraphicFramePr>
        <xdr:cNvPr id="2" name="Chart 2"/>
        <xdr:cNvGraphicFramePr/>
      </xdr:nvGraphicFramePr>
      <xdr:xfrm>
        <a:off x="7800975" y="3190875"/>
        <a:ext cx="36480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371475</xdr:colOff>
      <xdr:row>20</xdr:row>
      <xdr:rowOff>66675</xdr:rowOff>
    </xdr:from>
    <xdr:to>
      <xdr:col>12</xdr:col>
      <xdr:colOff>180975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4248150" y="3352800"/>
        <a:ext cx="34671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18</xdr:row>
      <xdr:rowOff>9525</xdr:rowOff>
    </xdr:from>
    <xdr:to>
      <xdr:col>6</xdr:col>
      <xdr:colOff>266700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171450" y="2971800"/>
        <a:ext cx="3733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266700</xdr:colOff>
      <xdr:row>17</xdr:row>
      <xdr:rowOff>142875</xdr:rowOff>
    </xdr:from>
    <xdr:to>
      <xdr:col>18</xdr:col>
      <xdr:colOff>171450</xdr:colOff>
      <xdr:row>34</xdr:row>
      <xdr:rowOff>76200</xdr:rowOff>
    </xdr:to>
    <xdr:graphicFrame>
      <xdr:nvGraphicFramePr>
        <xdr:cNvPr id="2" name="Chart 2"/>
        <xdr:cNvGraphicFramePr/>
      </xdr:nvGraphicFramePr>
      <xdr:xfrm>
        <a:off x="7562850" y="2933700"/>
        <a:ext cx="35623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314325</xdr:colOff>
      <xdr:row>18</xdr:row>
      <xdr:rowOff>133350</xdr:rowOff>
    </xdr:from>
    <xdr:to>
      <xdr:col>12</xdr:col>
      <xdr:colOff>123825</xdr:colOff>
      <xdr:row>36</xdr:row>
      <xdr:rowOff>85725</xdr:rowOff>
    </xdr:to>
    <xdr:graphicFrame>
      <xdr:nvGraphicFramePr>
        <xdr:cNvPr id="3" name="Chart 3"/>
        <xdr:cNvGraphicFramePr/>
      </xdr:nvGraphicFramePr>
      <xdr:xfrm>
        <a:off x="3952875" y="3095625"/>
        <a:ext cx="346710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9525</xdr:rowOff>
    </xdr:from>
    <xdr:to>
      <xdr:col>5</xdr:col>
      <xdr:colOff>219075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28575" y="3133725"/>
        <a:ext cx="37147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19</xdr:row>
      <xdr:rowOff>28575</xdr:rowOff>
    </xdr:from>
    <xdr:to>
      <xdr:col>14</xdr:col>
      <xdr:colOff>485775</xdr:colOff>
      <xdr:row>33</xdr:row>
      <xdr:rowOff>104775</xdr:rowOff>
    </xdr:to>
    <xdr:graphicFrame>
      <xdr:nvGraphicFramePr>
        <xdr:cNvPr id="2" name="Chart 2"/>
        <xdr:cNvGraphicFramePr/>
      </xdr:nvGraphicFramePr>
      <xdr:xfrm>
        <a:off x="7077075" y="3152775"/>
        <a:ext cx="309562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276225</xdr:colOff>
      <xdr:row>19</xdr:row>
      <xdr:rowOff>19050</xdr:rowOff>
    </xdr:from>
    <xdr:to>
      <xdr:col>9</xdr:col>
      <xdr:colOff>581025</xdr:colOff>
      <xdr:row>33</xdr:row>
      <xdr:rowOff>114300</xdr:rowOff>
    </xdr:to>
    <xdr:graphicFrame>
      <xdr:nvGraphicFramePr>
        <xdr:cNvPr id="3" name="Chart 3"/>
        <xdr:cNvGraphicFramePr/>
      </xdr:nvGraphicFramePr>
      <xdr:xfrm>
        <a:off x="3800475" y="3143250"/>
        <a:ext cx="319087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18</xdr:row>
      <xdr:rowOff>57150</xdr:rowOff>
    </xdr:from>
    <xdr:to>
      <xdr:col>6</xdr:col>
      <xdr:colOff>257175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733425" y="3048000"/>
        <a:ext cx="311467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314325</xdr:colOff>
      <xdr:row>18</xdr:row>
      <xdr:rowOff>57150</xdr:rowOff>
    </xdr:from>
    <xdr:to>
      <xdr:col>18</xdr:col>
      <xdr:colOff>180975</xdr:colOff>
      <xdr:row>32</xdr:row>
      <xdr:rowOff>133350</xdr:rowOff>
    </xdr:to>
    <xdr:graphicFrame>
      <xdr:nvGraphicFramePr>
        <xdr:cNvPr id="2" name="Chart 2"/>
        <xdr:cNvGraphicFramePr/>
      </xdr:nvGraphicFramePr>
      <xdr:xfrm>
        <a:off x="7172325" y="3048000"/>
        <a:ext cx="29718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390525</xdr:colOff>
      <xdr:row>18</xdr:row>
      <xdr:rowOff>47625</xdr:rowOff>
    </xdr:from>
    <xdr:to>
      <xdr:col>12</xdr:col>
      <xdr:colOff>200025</xdr:colOff>
      <xdr:row>32</xdr:row>
      <xdr:rowOff>142875</xdr:rowOff>
    </xdr:to>
    <xdr:graphicFrame>
      <xdr:nvGraphicFramePr>
        <xdr:cNvPr id="3" name="Chart 3"/>
        <xdr:cNvGraphicFramePr/>
      </xdr:nvGraphicFramePr>
      <xdr:xfrm>
        <a:off x="3981450" y="3038475"/>
        <a:ext cx="307657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18</xdr:row>
      <xdr:rowOff>57150</xdr:rowOff>
    </xdr:from>
    <xdr:to>
      <xdr:col>6</xdr:col>
      <xdr:colOff>266700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533400" y="3019425"/>
        <a:ext cx="36671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266700</xdr:colOff>
      <xdr:row>18</xdr:row>
      <xdr:rowOff>47625</xdr:rowOff>
    </xdr:from>
    <xdr:to>
      <xdr:col>18</xdr:col>
      <xdr:colOff>485775</xdr:colOff>
      <xdr:row>32</xdr:row>
      <xdr:rowOff>152400</xdr:rowOff>
    </xdr:to>
    <xdr:graphicFrame>
      <xdr:nvGraphicFramePr>
        <xdr:cNvPr id="2" name="Chart 2"/>
        <xdr:cNvGraphicFramePr/>
      </xdr:nvGraphicFramePr>
      <xdr:xfrm>
        <a:off x="7610475" y="3009900"/>
        <a:ext cx="357187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371475</xdr:colOff>
      <xdr:row>18</xdr:row>
      <xdr:rowOff>66675</xdr:rowOff>
    </xdr:from>
    <xdr:to>
      <xdr:col>12</xdr:col>
      <xdr:colOff>180975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4305300" y="3028950"/>
        <a:ext cx="321945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18</xdr:row>
      <xdr:rowOff>9525</xdr:rowOff>
    </xdr:from>
    <xdr:to>
      <xdr:col>6</xdr:col>
      <xdr:colOff>342900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657225" y="2971800"/>
        <a:ext cx="35623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276225</xdr:colOff>
      <xdr:row>18</xdr:row>
      <xdr:rowOff>28575</xdr:rowOff>
    </xdr:from>
    <xdr:to>
      <xdr:col>18</xdr:col>
      <xdr:colOff>495300</xdr:colOff>
      <xdr:row>32</xdr:row>
      <xdr:rowOff>104775</xdr:rowOff>
    </xdr:to>
    <xdr:graphicFrame>
      <xdr:nvGraphicFramePr>
        <xdr:cNvPr id="2" name="Chart 2"/>
        <xdr:cNvGraphicFramePr/>
      </xdr:nvGraphicFramePr>
      <xdr:xfrm>
        <a:off x="7277100" y="2990850"/>
        <a:ext cx="366712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390525</xdr:colOff>
      <xdr:row>18</xdr:row>
      <xdr:rowOff>19050</xdr:rowOff>
    </xdr:from>
    <xdr:to>
      <xdr:col>12</xdr:col>
      <xdr:colOff>200025</xdr:colOff>
      <xdr:row>32</xdr:row>
      <xdr:rowOff>114300</xdr:rowOff>
    </xdr:to>
    <xdr:graphicFrame>
      <xdr:nvGraphicFramePr>
        <xdr:cNvPr id="3" name="Chart 3"/>
        <xdr:cNvGraphicFramePr/>
      </xdr:nvGraphicFramePr>
      <xdr:xfrm>
        <a:off x="4267200" y="2981325"/>
        <a:ext cx="29337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18</xdr:row>
      <xdr:rowOff>57150</xdr:rowOff>
    </xdr:from>
    <xdr:to>
      <xdr:col>6</xdr:col>
      <xdr:colOff>285750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142875" y="3019425"/>
        <a:ext cx="37719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266700</xdr:colOff>
      <xdr:row>18</xdr:row>
      <xdr:rowOff>66675</xdr:rowOff>
    </xdr:from>
    <xdr:to>
      <xdr:col>18</xdr:col>
      <xdr:colOff>485775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7553325" y="3028950"/>
        <a:ext cx="38766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371475</xdr:colOff>
      <xdr:row>18</xdr:row>
      <xdr:rowOff>66675</xdr:rowOff>
    </xdr:from>
    <xdr:to>
      <xdr:col>12</xdr:col>
      <xdr:colOff>180975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4000500" y="3028950"/>
        <a:ext cx="34671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18</xdr:row>
      <xdr:rowOff>57150</xdr:rowOff>
    </xdr:from>
    <xdr:to>
      <xdr:col>6</xdr:col>
      <xdr:colOff>285750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142875" y="3038475"/>
        <a:ext cx="34956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266700</xdr:colOff>
      <xdr:row>18</xdr:row>
      <xdr:rowOff>66675</xdr:rowOff>
    </xdr:from>
    <xdr:to>
      <xdr:col>18</xdr:col>
      <xdr:colOff>485775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7277100" y="3048000"/>
        <a:ext cx="38766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371475</xdr:colOff>
      <xdr:row>18</xdr:row>
      <xdr:rowOff>66675</xdr:rowOff>
    </xdr:from>
    <xdr:to>
      <xdr:col>12</xdr:col>
      <xdr:colOff>180975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3724275" y="3048000"/>
        <a:ext cx="34671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zoomScalePageLayoutView="0" workbookViewId="0" topLeftCell="A1">
      <selection activeCell="J44" sqref="J44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5" max="5" width="8.7109375" style="0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7.421875" style="0" customWidth="1"/>
    <col min="16" max="16" width="8.7109375" style="4" bestFit="1" customWidth="1"/>
    <col min="19" max="19" width="9.421875" style="0" customWidth="1"/>
  </cols>
  <sheetData>
    <row r="1" spans="1:19" ht="12.75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12.75">
      <c r="A2" s="106" t="s">
        <v>51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12.75">
      <c r="A3" s="106" t="s">
        <v>25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ht="15" customHeight="1">
      <c r="A4" s="107" t="s">
        <v>53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ht="15.75" customHeight="1">
      <c r="A5" s="106" t="s">
        <v>17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108" t="s">
        <v>1</v>
      </c>
      <c r="C7" s="109"/>
      <c r="D7" s="109"/>
      <c r="E7" s="109"/>
      <c r="F7" s="110"/>
      <c r="G7" s="108" t="s">
        <v>2</v>
      </c>
      <c r="H7" s="109"/>
      <c r="I7" s="109"/>
      <c r="J7" s="109"/>
      <c r="K7" s="110"/>
      <c r="L7" s="111" t="s">
        <v>13</v>
      </c>
      <c r="M7" s="112"/>
      <c r="N7" s="112"/>
      <c r="O7" s="112"/>
      <c r="P7" s="113"/>
      <c r="T7" s="2"/>
    </row>
    <row r="8" spans="2:20" ht="12.75">
      <c r="B8" s="26"/>
      <c r="C8" s="9" t="s">
        <v>5</v>
      </c>
      <c r="D8" s="13" t="s">
        <v>19</v>
      </c>
      <c r="E8" s="8" t="s">
        <v>6</v>
      </c>
      <c r="F8" s="40" t="s">
        <v>4</v>
      </c>
      <c r="G8" s="26"/>
      <c r="H8" s="8" t="s">
        <v>5</v>
      </c>
      <c r="I8" s="13" t="s">
        <v>19</v>
      </c>
      <c r="J8" s="8" t="s">
        <v>6</v>
      </c>
      <c r="K8" s="40" t="s">
        <v>4</v>
      </c>
      <c r="L8" s="8"/>
      <c r="M8" s="8" t="s">
        <v>5</v>
      </c>
      <c r="N8" s="13" t="s">
        <v>19</v>
      </c>
      <c r="O8" s="8" t="s">
        <v>6</v>
      </c>
      <c r="P8" s="40" t="s">
        <v>4</v>
      </c>
      <c r="T8" s="2"/>
    </row>
    <row r="9" spans="2:16" ht="12.75">
      <c r="B9" s="14" t="s">
        <v>0</v>
      </c>
      <c r="C9" s="13" t="s">
        <v>18</v>
      </c>
      <c r="D9" s="13" t="s">
        <v>18</v>
      </c>
      <c r="E9" s="55" t="s">
        <v>26</v>
      </c>
      <c r="F9" s="41" t="s">
        <v>24</v>
      </c>
      <c r="G9" s="15" t="s">
        <v>3</v>
      </c>
      <c r="H9" s="15" t="s">
        <v>18</v>
      </c>
      <c r="I9" s="13" t="s">
        <v>18</v>
      </c>
      <c r="J9" s="55" t="s">
        <v>26</v>
      </c>
      <c r="K9" s="41" t="s">
        <v>24</v>
      </c>
      <c r="L9" s="14" t="s">
        <v>20</v>
      </c>
      <c r="M9" s="14" t="s">
        <v>18</v>
      </c>
      <c r="N9" s="13" t="s">
        <v>18</v>
      </c>
      <c r="O9" s="55" t="s">
        <v>26</v>
      </c>
      <c r="P9" s="41" t="s">
        <v>24</v>
      </c>
    </row>
    <row r="10" spans="2:16" ht="13.5" thickBot="1">
      <c r="B10" s="18"/>
      <c r="C10" s="19"/>
      <c r="D10" s="22"/>
      <c r="E10" s="31" t="s">
        <v>33</v>
      </c>
      <c r="F10" s="49">
        <v>42005</v>
      </c>
      <c r="G10" s="20"/>
      <c r="H10" s="20"/>
      <c r="I10" s="22"/>
      <c r="J10" s="31" t="s">
        <v>33</v>
      </c>
      <c r="K10" s="49">
        <f>F10</f>
        <v>42005</v>
      </c>
      <c r="L10" s="18"/>
      <c r="M10" s="18"/>
      <c r="N10" s="22"/>
      <c r="O10" s="31" t="s">
        <v>33</v>
      </c>
      <c r="P10" s="49">
        <f>F10</f>
        <v>42005</v>
      </c>
    </row>
    <row r="11" spans="2:16" ht="13.5" thickBot="1">
      <c r="B11" s="8" t="s">
        <v>7</v>
      </c>
      <c r="C11" s="45">
        <v>3</v>
      </c>
      <c r="D11" s="24">
        <v>1813</v>
      </c>
      <c r="E11" s="76">
        <f aca="true" t="shared" si="0" ref="E11:E17">F11/$F$18</f>
        <v>0.28292759051186017</v>
      </c>
      <c r="F11" s="24">
        <f aca="true" t="shared" si="1" ref="F11:F17">D11</f>
        <v>1813</v>
      </c>
      <c r="G11" s="79" t="s">
        <v>7</v>
      </c>
      <c r="H11" s="45">
        <v>1</v>
      </c>
      <c r="I11" s="24">
        <v>340</v>
      </c>
      <c r="J11" s="25">
        <f>K11/$K$18</f>
        <v>0.05305867665418227</v>
      </c>
      <c r="K11" s="24">
        <f>I11</f>
        <v>340</v>
      </c>
      <c r="L11" s="57">
        <v>908</v>
      </c>
      <c r="M11" s="45">
        <v>2</v>
      </c>
      <c r="N11" s="24">
        <v>1565</v>
      </c>
      <c r="O11" s="47">
        <f>P11/$P$18</f>
        <v>0.2442259675405743</v>
      </c>
      <c r="P11" s="24">
        <f>N11</f>
        <v>1565</v>
      </c>
    </row>
    <row r="12" spans="2:16" ht="13.5" thickBot="1">
      <c r="B12" s="14" t="s">
        <v>14</v>
      </c>
      <c r="C12" s="46">
        <v>1</v>
      </c>
      <c r="D12" s="29">
        <v>1140</v>
      </c>
      <c r="E12" s="77">
        <f t="shared" si="0"/>
        <v>0.17790262172284643</v>
      </c>
      <c r="F12" s="24">
        <f t="shared" si="1"/>
        <v>1140</v>
      </c>
      <c r="G12" s="16" t="s">
        <v>8</v>
      </c>
      <c r="H12" s="46">
        <v>1</v>
      </c>
      <c r="I12" s="29">
        <v>1225</v>
      </c>
      <c r="J12" s="30">
        <f>K12/$K$18</f>
        <v>0.191167290886392</v>
      </c>
      <c r="K12" s="29">
        <f>I12</f>
        <v>1225</v>
      </c>
      <c r="L12" s="58">
        <v>198</v>
      </c>
      <c r="M12" s="46">
        <v>6</v>
      </c>
      <c r="N12" s="29">
        <v>3703</v>
      </c>
      <c r="O12" s="48">
        <f>P12/$P$18</f>
        <v>0.5778714107365793</v>
      </c>
      <c r="P12" s="29">
        <f>N12</f>
        <v>3703</v>
      </c>
    </row>
    <row r="13" spans="2:16" ht="13.5" thickBot="1">
      <c r="B13" s="14" t="s">
        <v>10</v>
      </c>
      <c r="C13" s="46">
        <v>3</v>
      </c>
      <c r="D13" s="29">
        <v>1357</v>
      </c>
      <c r="E13" s="77">
        <f t="shared" si="0"/>
        <v>0.2117665418227216</v>
      </c>
      <c r="F13" s="24">
        <f t="shared" si="1"/>
        <v>1357</v>
      </c>
      <c r="G13" s="16" t="s">
        <v>9</v>
      </c>
      <c r="H13" s="46">
        <v>4</v>
      </c>
      <c r="I13" s="29">
        <v>3263</v>
      </c>
      <c r="J13" s="30">
        <f>K13/$K$18</f>
        <v>0.509207240948814</v>
      </c>
      <c r="K13" s="29">
        <f>I13</f>
        <v>3263</v>
      </c>
      <c r="L13" s="13" t="s">
        <v>34</v>
      </c>
      <c r="M13" s="46">
        <v>1</v>
      </c>
      <c r="N13" s="29">
        <v>1140</v>
      </c>
      <c r="O13" s="48">
        <f>P13/$P$18</f>
        <v>0.17790262172284643</v>
      </c>
      <c r="P13" s="29">
        <f>N13</f>
        <v>1140</v>
      </c>
    </row>
    <row r="14" spans="2:16" ht="13.5" thickBot="1">
      <c r="B14" s="14" t="s">
        <v>16</v>
      </c>
      <c r="C14" s="46">
        <v>0</v>
      </c>
      <c r="D14" s="29">
        <v>0</v>
      </c>
      <c r="E14" s="77">
        <f t="shared" si="0"/>
        <v>0</v>
      </c>
      <c r="F14" s="24">
        <f t="shared" si="1"/>
        <v>0</v>
      </c>
      <c r="G14" s="16" t="s">
        <v>11</v>
      </c>
      <c r="H14" s="52">
        <v>3</v>
      </c>
      <c r="I14" s="29">
        <v>1580</v>
      </c>
      <c r="J14" s="30">
        <f>K14/$K$18</f>
        <v>0.24656679151061173</v>
      </c>
      <c r="K14" s="29">
        <f>I14</f>
        <v>1580</v>
      </c>
      <c r="L14" s="56"/>
      <c r="M14" s="46"/>
      <c r="N14" s="29"/>
      <c r="O14" s="48"/>
      <c r="P14" s="29"/>
    </row>
    <row r="15" spans="2:16" ht="13.5" thickBot="1">
      <c r="B15" s="14" t="s">
        <v>23</v>
      </c>
      <c r="C15" s="46">
        <v>2</v>
      </c>
      <c r="D15" s="29">
        <v>2098</v>
      </c>
      <c r="E15" s="77">
        <f t="shared" si="0"/>
        <v>0.3274032459425718</v>
      </c>
      <c r="F15" s="24">
        <f t="shared" si="1"/>
        <v>2098</v>
      </c>
      <c r="G15" s="16"/>
      <c r="H15" s="52"/>
      <c r="I15" s="29"/>
      <c r="J15" s="30"/>
      <c r="K15" s="29"/>
      <c r="L15" s="56"/>
      <c r="M15" s="46"/>
      <c r="N15" s="29"/>
      <c r="O15" s="48"/>
      <c r="P15" s="29"/>
    </row>
    <row r="16" spans="2:16" s="6" customFormat="1" ht="13.5" thickBot="1">
      <c r="B16" s="14" t="s">
        <v>54</v>
      </c>
      <c r="C16" s="46">
        <v>0</v>
      </c>
      <c r="D16" s="29">
        <v>0</v>
      </c>
      <c r="E16" s="77">
        <f>D16/D18</f>
        <v>0</v>
      </c>
      <c r="F16" s="24">
        <f t="shared" si="1"/>
        <v>0</v>
      </c>
      <c r="G16" s="16"/>
      <c r="H16" s="52"/>
      <c r="I16" s="29"/>
      <c r="J16" s="77"/>
      <c r="K16" s="29"/>
      <c r="L16" s="56"/>
      <c r="M16" s="46"/>
      <c r="N16" s="29"/>
      <c r="O16" s="77"/>
      <c r="P16" s="29"/>
    </row>
    <row r="17" spans="2:16" ht="13.5" thickBot="1">
      <c r="B17" s="14" t="s">
        <v>32</v>
      </c>
      <c r="C17" s="46">
        <v>0</v>
      </c>
      <c r="D17" s="29">
        <v>0</v>
      </c>
      <c r="E17" s="77">
        <f t="shared" si="0"/>
        <v>0</v>
      </c>
      <c r="F17" s="24">
        <f t="shared" si="1"/>
        <v>0</v>
      </c>
      <c r="G17" s="54"/>
      <c r="H17" s="52"/>
      <c r="I17" s="43"/>
      <c r="J17" s="30"/>
      <c r="K17" s="29"/>
      <c r="L17" s="56"/>
      <c r="M17" s="46"/>
      <c r="N17" s="29"/>
      <c r="O17" s="48"/>
      <c r="P17" s="29"/>
    </row>
    <row r="18" spans="2:16" ht="13.5" thickBot="1">
      <c r="B18" s="67" t="s">
        <v>4</v>
      </c>
      <c r="C18" s="75">
        <f>SUM(C11:C17)</f>
        <v>9</v>
      </c>
      <c r="D18" s="68">
        <f>SUM(D11:D17)</f>
        <v>6408</v>
      </c>
      <c r="E18" s="66">
        <f>SUM(E11:E17)</f>
        <v>1</v>
      </c>
      <c r="F18" s="20">
        <f>SUM(F11:F17)</f>
        <v>6408</v>
      </c>
      <c r="G18" s="67" t="s">
        <v>4</v>
      </c>
      <c r="H18" s="68">
        <f>SUM(H11:H14)</f>
        <v>9</v>
      </c>
      <c r="I18" s="68">
        <f>SUM(I11:I14)</f>
        <v>6408</v>
      </c>
      <c r="J18" s="44">
        <f>SUM(J11:J14)</f>
        <v>1</v>
      </c>
      <c r="K18" s="68">
        <f>SUM(K11:K14)</f>
        <v>6408</v>
      </c>
      <c r="L18" s="67" t="s">
        <v>4</v>
      </c>
      <c r="M18" s="75">
        <f>SUM(M10:M15)</f>
        <v>9</v>
      </c>
      <c r="N18" s="68">
        <f>SUM(N11:N13)</f>
        <v>6408</v>
      </c>
      <c r="O18" s="44">
        <f>SUM(O11:O13)</f>
        <v>1</v>
      </c>
      <c r="P18" s="68">
        <f>SUM(P11:P13)</f>
        <v>6408</v>
      </c>
    </row>
    <row r="21" spans="4:16" ht="12.75">
      <c r="D21" s="3"/>
      <c r="E21" s="1"/>
      <c r="F21" s="3"/>
      <c r="G21" s="3"/>
      <c r="H21" s="3"/>
      <c r="I21" s="3"/>
      <c r="J21" s="1"/>
      <c r="K21" s="3"/>
      <c r="L21" s="1"/>
      <c r="M21" s="1"/>
      <c r="N21" s="3"/>
      <c r="O21" s="1"/>
      <c r="P21" s="3"/>
    </row>
    <row r="31" ht="12.75">
      <c r="D31" s="5"/>
    </row>
    <row r="37" spans="1:5" ht="12.75">
      <c r="A37" s="104"/>
      <c r="B37" s="104"/>
      <c r="C37" s="105"/>
      <c r="E37" s="4"/>
    </row>
    <row r="42" spans="1:6" ht="12.75">
      <c r="A42" s="59"/>
      <c r="B42" s="59"/>
      <c r="C42" s="59"/>
      <c r="E42" s="59"/>
      <c r="F42" s="60"/>
    </row>
    <row r="43" spans="1:6" ht="12.75">
      <c r="A43" s="59"/>
      <c r="B43" s="59"/>
      <c r="C43" s="59"/>
      <c r="E43" s="59"/>
      <c r="F43" s="60"/>
    </row>
    <row r="44" spans="1:6" ht="12.75">
      <c r="A44" s="59"/>
      <c r="B44" s="59"/>
      <c r="C44" s="59"/>
      <c r="E44" s="59"/>
      <c r="F44" s="60"/>
    </row>
    <row r="45" spans="1:6" ht="12.75">
      <c r="A45" s="59"/>
      <c r="B45" s="59"/>
      <c r="C45" s="59"/>
      <c r="E45" s="59"/>
      <c r="F45" s="60"/>
    </row>
    <row r="46" spans="1:6" ht="12.75">
      <c r="A46" s="59"/>
      <c r="B46" s="59"/>
      <c r="C46" s="59"/>
      <c r="E46" s="59"/>
      <c r="F46" s="60"/>
    </row>
    <row r="47" spans="1:6" ht="12.75">
      <c r="A47" s="59"/>
      <c r="B47" s="59"/>
      <c r="C47" s="59"/>
      <c r="E47" s="59"/>
      <c r="F47" s="60"/>
    </row>
    <row r="48" spans="1:6" ht="12.75">
      <c r="A48" s="59"/>
      <c r="B48" s="59"/>
      <c r="C48" s="59"/>
      <c r="E48" s="59"/>
      <c r="F48" s="60"/>
    </row>
    <row r="49" spans="1:6" ht="12.75">
      <c r="A49" s="59"/>
      <c r="B49" s="59"/>
      <c r="C49" s="59"/>
      <c r="E49" s="59"/>
      <c r="F49" s="60"/>
    </row>
    <row r="50" spans="1:6" ht="12.75">
      <c r="A50" s="59"/>
      <c r="B50" s="59"/>
      <c r="C50" s="59"/>
      <c r="D50" s="60"/>
      <c r="E50" s="59"/>
      <c r="F50" s="60"/>
    </row>
    <row r="51" spans="1:6" ht="12.75">
      <c r="A51" s="59"/>
      <c r="B51" s="59"/>
      <c r="C51" s="59"/>
      <c r="D51" s="60"/>
      <c r="E51" s="59"/>
      <c r="F51" s="60"/>
    </row>
    <row r="52" spans="1:6" ht="12.75">
      <c r="A52" s="59"/>
      <c r="B52" s="59"/>
      <c r="C52" s="59"/>
      <c r="D52" s="60"/>
      <c r="E52" s="59"/>
      <c r="F52" s="60"/>
    </row>
    <row r="53" spans="1:6" ht="12.75">
      <c r="A53" s="59"/>
      <c r="B53" s="59"/>
      <c r="C53" s="59"/>
      <c r="D53" s="60"/>
      <c r="E53" s="59"/>
      <c r="F53" s="60"/>
    </row>
    <row r="54" spans="1:6" ht="12.75">
      <c r="A54" s="59"/>
      <c r="B54" s="59"/>
      <c r="C54" s="59"/>
      <c r="D54" s="60"/>
      <c r="E54" s="59"/>
      <c r="F54" s="60"/>
    </row>
    <row r="55" spans="1:6" ht="12.75">
      <c r="A55" s="59"/>
      <c r="B55" s="59"/>
      <c r="C55" s="59"/>
      <c r="D55" s="60"/>
      <c r="E55" s="59"/>
      <c r="F55" s="60"/>
    </row>
  </sheetData>
  <sheetProtection/>
  <mergeCells count="9">
    <mergeCell ref="A37:C37"/>
    <mergeCell ref="A1:S1"/>
    <mergeCell ref="A2:S2"/>
    <mergeCell ref="A3:S3"/>
    <mergeCell ref="A4:S4"/>
    <mergeCell ref="B7:F7"/>
    <mergeCell ref="G7:K7"/>
    <mergeCell ref="L7:P7"/>
    <mergeCell ref="A5:S5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0.421875" style="6" customWidth="1"/>
    <col min="2" max="2" width="6.421875" style="6" bestFit="1" customWidth="1"/>
    <col min="3" max="3" width="8.57421875" style="6" bestFit="1" customWidth="1"/>
    <col min="4" max="4" width="8.7109375" style="6" bestFit="1" customWidth="1"/>
    <col min="5" max="5" width="7.421875" style="6" bestFit="1" customWidth="1"/>
    <col min="6" max="6" width="8.7109375" style="6" bestFit="1" customWidth="1"/>
    <col min="7" max="7" width="6.421875" style="6" bestFit="1" customWidth="1"/>
    <col min="8" max="8" width="8.57421875" style="6" customWidth="1"/>
    <col min="9" max="9" width="8.7109375" style="6" bestFit="1" customWidth="1"/>
    <col min="10" max="10" width="7.421875" style="6" bestFit="1" customWidth="1"/>
    <col min="11" max="11" width="8.7109375" style="6" bestFit="1" customWidth="1"/>
    <col min="12" max="12" width="7.00390625" style="6" bestFit="1" customWidth="1"/>
    <col min="13" max="13" width="8.57421875" style="6" bestFit="1" customWidth="1"/>
    <col min="14" max="14" width="9.140625" style="6" customWidth="1"/>
    <col min="15" max="15" width="7.421875" style="6" bestFit="1" customWidth="1"/>
    <col min="16" max="16" width="8.7109375" style="6" bestFit="1" customWidth="1"/>
    <col min="17" max="16384" width="9.140625" style="6" customWidth="1"/>
  </cols>
  <sheetData>
    <row r="1" spans="1:19" ht="12.75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12.75">
      <c r="A2" s="106" t="s">
        <v>36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12.75">
      <c r="A3" s="106" t="s">
        <v>25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ht="12.75">
      <c r="A4" s="107" t="s">
        <v>46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ht="12.75">
      <c r="A5" s="106" t="s">
        <v>17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</row>
    <row r="6" ht="13.5" thickBot="1"/>
    <row r="7" spans="2:16" ht="13.5" thickBot="1">
      <c r="B7" s="115" t="s">
        <v>1</v>
      </c>
      <c r="C7" s="109"/>
      <c r="D7" s="109"/>
      <c r="E7" s="109"/>
      <c r="F7" s="110"/>
      <c r="G7" s="108" t="s">
        <v>2</v>
      </c>
      <c r="H7" s="109"/>
      <c r="I7" s="109"/>
      <c r="J7" s="109"/>
      <c r="K7" s="110"/>
      <c r="L7" s="116" t="s">
        <v>13</v>
      </c>
      <c r="M7" s="112"/>
      <c r="N7" s="112"/>
      <c r="O7" s="112"/>
      <c r="P7" s="113"/>
    </row>
    <row r="8" spans="2:16" ht="12.75">
      <c r="B8" s="26"/>
      <c r="C8" s="9" t="s">
        <v>5</v>
      </c>
      <c r="D8" s="13" t="s">
        <v>19</v>
      </c>
      <c r="E8" s="8" t="s">
        <v>6</v>
      </c>
      <c r="F8" s="40" t="s">
        <v>4</v>
      </c>
      <c r="G8" s="26"/>
      <c r="H8" s="8" t="s">
        <v>5</v>
      </c>
      <c r="I8" s="8" t="s">
        <v>19</v>
      </c>
      <c r="J8" s="8" t="s">
        <v>6</v>
      </c>
      <c r="K8" s="40" t="s">
        <v>4</v>
      </c>
      <c r="L8" s="8"/>
      <c r="M8" s="8" t="s">
        <v>5</v>
      </c>
      <c r="N8" s="13" t="s">
        <v>19</v>
      </c>
      <c r="O8" s="8" t="s">
        <v>6</v>
      </c>
      <c r="P8" s="40" t="s">
        <v>4</v>
      </c>
    </row>
    <row r="9" spans="2:16" ht="12.75">
      <c r="B9" s="14" t="s">
        <v>0</v>
      </c>
      <c r="C9" s="13" t="s">
        <v>18</v>
      </c>
      <c r="D9" s="13" t="s">
        <v>18</v>
      </c>
      <c r="E9" s="55" t="s">
        <v>26</v>
      </c>
      <c r="F9" s="41" t="s">
        <v>24</v>
      </c>
      <c r="G9" s="15" t="s">
        <v>3</v>
      </c>
      <c r="H9" s="15" t="s">
        <v>18</v>
      </c>
      <c r="I9" s="14" t="s">
        <v>18</v>
      </c>
      <c r="J9" s="55" t="s">
        <v>26</v>
      </c>
      <c r="K9" s="41" t="s">
        <v>24</v>
      </c>
      <c r="L9" s="14" t="s">
        <v>22</v>
      </c>
      <c r="M9" s="14" t="s">
        <v>18</v>
      </c>
      <c r="N9" s="13" t="s">
        <v>18</v>
      </c>
      <c r="O9" s="55" t="s">
        <v>26</v>
      </c>
      <c r="P9" s="41" t="s">
        <v>24</v>
      </c>
    </row>
    <row r="10" spans="2:16" ht="13.5" thickBot="1">
      <c r="B10" s="18"/>
      <c r="C10" s="19"/>
      <c r="D10" s="22"/>
      <c r="E10" s="31" t="s">
        <v>33</v>
      </c>
      <c r="F10" s="49">
        <v>40544</v>
      </c>
      <c r="G10" s="20"/>
      <c r="H10" s="20"/>
      <c r="I10" s="20"/>
      <c r="J10" s="31" t="s">
        <v>33</v>
      </c>
      <c r="K10" s="49">
        <f>F10</f>
        <v>40544</v>
      </c>
      <c r="L10" s="18"/>
      <c r="M10" s="18"/>
      <c r="N10" s="22"/>
      <c r="O10" s="31" t="s">
        <v>33</v>
      </c>
      <c r="P10" s="49">
        <f>K10</f>
        <v>40544</v>
      </c>
    </row>
    <row r="11" spans="2:16" ht="12.75">
      <c r="B11" s="8" t="s">
        <v>7</v>
      </c>
      <c r="C11" s="45">
        <v>1</v>
      </c>
      <c r="D11" s="24">
        <v>1120</v>
      </c>
      <c r="E11" s="47">
        <f>D11/D17</f>
        <v>0.059986074661239355</v>
      </c>
      <c r="F11" s="24">
        <f>agosto!F11+D11</f>
        <v>1017255</v>
      </c>
      <c r="G11" s="26" t="s">
        <v>7</v>
      </c>
      <c r="H11" s="45">
        <v>0</v>
      </c>
      <c r="I11" s="24">
        <v>0</v>
      </c>
      <c r="J11" s="47">
        <f>I11/I17</f>
        <v>0</v>
      </c>
      <c r="K11" s="24">
        <f>agosto!K11+I11</f>
        <v>33104057</v>
      </c>
      <c r="L11" s="39">
        <v>908</v>
      </c>
      <c r="M11" s="45">
        <v>0</v>
      </c>
      <c r="N11" s="24">
        <v>0</v>
      </c>
      <c r="O11" s="47">
        <f>N11/N17</f>
        <v>0</v>
      </c>
      <c r="P11" s="24">
        <f>agosto!P11+N11</f>
        <v>42389585</v>
      </c>
    </row>
    <row r="12" spans="2:16" ht="12.75">
      <c r="B12" s="14" t="s">
        <v>14</v>
      </c>
      <c r="C12" s="46">
        <v>2</v>
      </c>
      <c r="D12" s="29">
        <v>3227</v>
      </c>
      <c r="E12" s="48">
        <f>D12/D17</f>
        <v>0.1728348776176959</v>
      </c>
      <c r="F12" s="29">
        <f>agosto!F12+D12</f>
        <v>3427834</v>
      </c>
      <c r="G12" s="15" t="s">
        <v>8</v>
      </c>
      <c r="H12" s="46">
        <v>1</v>
      </c>
      <c r="I12" s="29">
        <v>2267</v>
      </c>
      <c r="J12" s="48">
        <f>I12/I17</f>
        <v>0.12141824219377645</v>
      </c>
      <c r="K12" s="29">
        <f>agosto!K12+I12</f>
        <v>9308087</v>
      </c>
      <c r="L12" s="27">
        <v>198</v>
      </c>
      <c r="M12" s="46">
        <v>0</v>
      </c>
      <c r="N12" s="29">
        <v>0</v>
      </c>
      <c r="O12" s="48">
        <f>N12/N17</f>
        <v>0</v>
      </c>
      <c r="P12" s="29">
        <f>agosto!P12+N12</f>
        <v>73801800</v>
      </c>
    </row>
    <row r="13" spans="2:16" ht="12.75">
      <c r="B13" s="14" t="s">
        <v>10</v>
      </c>
      <c r="C13" s="46">
        <v>5</v>
      </c>
      <c r="D13" s="29">
        <v>12950</v>
      </c>
      <c r="E13" s="48">
        <f>D13/D17</f>
        <v>0.69358898827058</v>
      </c>
      <c r="F13" s="29">
        <f>agosto!F13+D13</f>
        <v>42137874</v>
      </c>
      <c r="G13" s="15" t="s">
        <v>9</v>
      </c>
      <c r="H13" s="46">
        <v>6</v>
      </c>
      <c r="I13" s="29">
        <v>12734</v>
      </c>
      <c r="J13" s="48">
        <f>I13/I17</f>
        <v>0.6820202453001981</v>
      </c>
      <c r="K13" s="29">
        <f>agosto!K13+I13</f>
        <v>38345214</v>
      </c>
      <c r="L13" s="14" t="s">
        <v>12</v>
      </c>
      <c r="M13" s="46">
        <v>10</v>
      </c>
      <c r="N13" s="29">
        <v>18671</v>
      </c>
      <c r="O13" s="48">
        <f>N13/N17</f>
        <v>1</v>
      </c>
      <c r="P13" s="29">
        <f>agosto!P13+N13</f>
        <v>16075393</v>
      </c>
    </row>
    <row r="14" spans="2:16" ht="12.75">
      <c r="B14" s="14" t="s">
        <v>16</v>
      </c>
      <c r="C14" s="46">
        <v>0</v>
      </c>
      <c r="D14" s="29">
        <v>0</v>
      </c>
      <c r="E14" s="48">
        <f>D14/D17</f>
        <v>0</v>
      </c>
      <c r="F14" s="29">
        <f>agosto!F14+D14</f>
        <v>0</v>
      </c>
      <c r="G14" s="15" t="s">
        <v>11</v>
      </c>
      <c r="H14" s="52">
        <v>3</v>
      </c>
      <c r="I14" s="29">
        <v>3670</v>
      </c>
      <c r="J14" s="48">
        <f>I14/I17</f>
        <v>0.19656151250602538</v>
      </c>
      <c r="K14" s="29">
        <f>agosto!K14+I14</f>
        <v>51509420</v>
      </c>
      <c r="L14" s="28"/>
      <c r="M14" s="46"/>
      <c r="N14" s="29"/>
      <c r="O14" s="48"/>
      <c r="P14" s="29"/>
    </row>
    <row r="15" spans="2:16" ht="12.75">
      <c r="B15" s="14" t="s">
        <v>23</v>
      </c>
      <c r="C15" s="46">
        <v>2</v>
      </c>
      <c r="D15" s="29">
        <v>1374</v>
      </c>
      <c r="E15" s="48">
        <f>D15/D17</f>
        <v>0.0735900594504847</v>
      </c>
      <c r="F15" s="29">
        <f>agosto!F15+D15</f>
        <v>19853140</v>
      </c>
      <c r="G15" s="15"/>
      <c r="H15" s="52"/>
      <c r="I15" s="29"/>
      <c r="J15" s="48"/>
      <c r="K15" s="29"/>
      <c r="L15" s="28"/>
      <c r="M15" s="46"/>
      <c r="N15" s="29"/>
      <c r="O15" s="48"/>
      <c r="P15" s="29"/>
    </row>
    <row r="16" spans="2:16" ht="13.5" thickBot="1">
      <c r="B16" s="14" t="s">
        <v>32</v>
      </c>
      <c r="C16" s="46">
        <v>0</v>
      </c>
      <c r="D16" s="29">
        <v>0</v>
      </c>
      <c r="E16" s="48">
        <f>D16/D17</f>
        <v>0</v>
      </c>
      <c r="F16" s="29">
        <f>agosto!F16+D16</f>
        <v>42589675</v>
      </c>
      <c r="G16" s="29"/>
      <c r="H16" s="52"/>
      <c r="I16" s="43"/>
      <c r="J16" s="48"/>
      <c r="K16" s="29"/>
      <c r="L16" s="28"/>
      <c r="M16" s="46"/>
      <c r="N16" s="29"/>
      <c r="O16" s="48"/>
      <c r="P16" s="29"/>
    </row>
    <row r="17" spans="2:16" ht="13.5" thickBot="1">
      <c r="B17" s="67" t="s">
        <v>4</v>
      </c>
      <c r="C17" s="67">
        <f>SUM(C11:C16)</f>
        <v>10</v>
      </c>
      <c r="D17" s="68">
        <f>SUM(D11:D16)</f>
        <v>18671</v>
      </c>
      <c r="E17" s="44">
        <f>SUM(E11:E16)</f>
        <v>0.9999999999999999</v>
      </c>
      <c r="F17" s="69">
        <f>SUM(F11:F16)</f>
        <v>109025778</v>
      </c>
      <c r="G17" s="67" t="s">
        <v>4</v>
      </c>
      <c r="H17" s="69">
        <f>SUM(H11:H14)</f>
        <v>10</v>
      </c>
      <c r="I17" s="68">
        <f>SUM(I11:I14)</f>
        <v>18671</v>
      </c>
      <c r="J17" s="44">
        <f>SUM(J11:J14)</f>
        <v>1</v>
      </c>
      <c r="K17" s="69">
        <f>SUM(K11:K14)</f>
        <v>132266778</v>
      </c>
      <c r="L17" s="67" t="s">
        <v>4</v>
      </c>
      <c r="M17" s="67">
        <f>SUM(M11:M16)</f>
        <v>10</v>
      </c>
      <c r="N17" s="68">
        <f>SUM(N11:N13)</f>
        <v>18671</v>
      </c>
      <c r="O17" s="44">
        <f>SUM(O11:O13)</f>
        <v>1</v>
      </c>
      <c r="P17" s="69">
        <f>SUM(P11:P13)</f>
        <v>132266778</v>
      </c>
    </row>
    <row r="18" spans="4:16" ht="12.75">
      <c r="D18" s="35"/>
      <c r="F18" s="35"/>
      <c r="G18" s="35"/>
      <c r="H18" s="35"/>
      <c r="I18" s="35"/>
      <c r="K18" s="35"/>
      <c r="N18" s="35"/>
      <c r="P18" s="35"/>
    </row>
    <row r="19" spans="4:16" ht="12.75">
      <c r="D19" s="35"/>
      <c r="F19" s="35"/>
      <c r="G19" s="35"/>
      <c r="H19" s="35"/>
      <c r="I19" s="35"/>
      <c r="K19" s="35"/>
      <c r="N19" s="35"/>
      <c r="P19" s="35"/>
    </row>
    <row r="20" spans="4:16" ht="12.75">
      <c r="D20" s="36"/>
      <c r="E20" s="37"/>
      <c r="F20" s="36"/>
      <c r="G20" s="36"/>
      <c r="H20" s="36"/>
      <c r="I20" s="36"/>
      <c r="J20" s="37"/>
      <c r="K20" s="36"/>
      <c r="L20" s="37"/>
      <c r="M20" s="37"/>
      <c r="N20" s="36"/>
      <c r="O20" s="37"/>
      <c r="P20" s="36"/>
    </row>
    <row r="21" spans="4:16" ht="12.75">
      <c r="D21" s="35"/>
      <c r="F21" s="35"/>
      <c r="G21" s="35"/>
      <c r="H21" s="35"/>
      <c r="I21" s="35"/>
      <c r="K21" s="35"/>
      <c r="N21" s="35"/>
      <c r="P21" s="35"/>
    </row>
    <row r="22" spans="4:16" ht="12.75">
      <c r="D22" s="35"/>
      <c r="F22" s="35"/>
      <c r="G22" s="35"/>
      <c r="H22" s="35"/>
      <c r="I22" s="35"/>
      <c r="K22" s="35"/>
      <c r="N22" s="35"/>
      <c r="P22" s="35"/>
    </row>
    <row r="23" spans="4:16" ht="12.75">
      <c r="D23" s="35"/>
      <c r="F23" s="35"/>
      <c r="G23" s="35"/>
      <c r="H23" s="35"/>
      <c r="I23" s="35"/>
      <c r="K23" s="35"/>
      <c r="N23" s="35"/>
      <c r="P23" s="35"/>
    </row>
    <row r="24" spans="4:16" ht="12.75">
      <c r="D24" s="35"/>
      <c r="F24" s="35"/>
      <c r="G24" s="35"/>
      <c r="H24" s="35"/>
      <c r="I24" s="35"/>
      <c r="K24" s="35"/>
      <c r="N24" s="35"/>
      <c r="P24" s="35"/>
    </row>
    <row r="25" spans="4:16" ht="12.75">
      <c r="D25" s="35"/>
      <c r="F25" s="35"/>
      <c r="G25" s="35"/>
      <c r="H25" s="35"/>
      <c r="I25" s="35"/>
      <c r="K25" s="35"/>
      <c r="N25" s="35"/>
      <c r="P25" s="35"/>
    </row>
    <row r="26" spans="4:16" ht="12.75">
      <c r="D26" s="35"/>
      <c r="F26" s="35"/>
      <c r="G26" s="35"/>
      <c r="H26" s="35"/>
      <c r="I26" s="35"/>
      <c r="K26" s="35"/>
      <c r="N26" s="35"/>
      <c r="P26" s="35"/>
    </row>
    <row r="27" spans="4:16" ht="12.75">
      <c r="D27" s="35"/>
      <c r="F27" s="35"/>
      <c r="G27" s="35"/>
      <c r="H27" s="35"/>
      <c r="I27" s="35"/>
      <c r="K27" s="35"/>
      <c r="N27" s="35"/>
      <c r="P27" s="35"/>
    </row>
    <row r="28" spans="4:16" ht="12.75">
      <c r="D28" s="35"/>
      <c r="F28" s="35"/>
      <c r="G28" s="35"/>
      <c r="H28" s="35"/>
      <c r="I28" s="35"/>
      <c r="K28" s="35"/>
      <c r="N28" s="35"/>
      <c r="P28" s="35"/>
    </row>
    <row r="29" spans="4:16" ht="12.75">
      <c r="D29" s="35"/>
      <c r="F29" s="35"/>
      <c r="G29" s="35"/>
      <c r="H29" s="35"/>
      <c r="I29" s="35"/>
      <c r="K29" s="35"/>
      <c r="N29" s="35"/>
      <c r="P29" s="35"/>
    </row>
    <row r="30" spans="4:16" ht="12.75">
      <c r="D30" s="38"/>
      <c r="F30" s="35"/>
      <c r="G30" s="35"/>
      <c r="H30" s="35"/>
      <c r="I30" s="35"/>
      <c r="K30" s="35"/>
      <c r="N30" s="35"/>
      <c r="P30" s="35"/>
    </row>
    <row r="31" spans="4:16" ht="12.75">
      <c r="D31" s="35"/>
      <c r="F31" s="35"/>
      <c r="G31" s="35"/>
      <c r="H31" s="35"/>
      <c r="I31" s="35"/>
      <c r="K31" s="35"/>
      <c r="N31" s="35"/>
      <c r="P31" s="35"/>
    </row>
    <row r="32" spans="4:16" ht="12.75">
      <c r="D32" s="35"/>
      <c r="F32" s="35"/>
      <c r="G32" s="35"/>
      <c r="H32" s="35"/>
      <c r="I32" s="35"/>
      <c r="K32" s="35"/>
      <c r="N32" s="35"/>
      <c r="P32" s="35"/>
    </row>
    <row r="33" spans="4:16" ht="12.75">
      <c r="D33" s="35"/>
      <c r="F33" s="35"/>
      <c r="G33" s="35"/>
      <c r="H33" s="35"/>
      <c r="I33" s="35"/>
      <c r="K33" s="35"/>
      <c r="N33" s="35"/>
      <c r="P33" s="35"/>
    </row>
    <row r="34" spans="4:16" ht="12.75">
      <c r="D34" s="35"/>
      <c r="F34" s="35"/>
      <c r="G34" s="35"/>
      <c r="H34" s="35"/>
      <c r="I34" s="35"/>
      <c r="K34" s="35"/>
      <c r="N34" s="35"/>
      <c r="P34" s="35"/>
    </row>
  </sheetData>
  <sheetProtection/>
  <mergeCells count="8">
    <mergeCell ref="L7:P7"/>
    <mergeCell ref="B7:F7"/>
    <mergeCell ref="G7:K7"/>
    <mergeCell ref="A5:S5"/>
    <mergeCell ref="A1:S1"/>
    <mergeCell ref="A2:S2"/>
    <mergeCell ref="A3:S3"/>
    <mergeCell ref="A4:S4"/>
  </mergeCells>
  <printOptions/>
  <pageMargins left="0.21" right="0.24" top="1" bottom="1" header="0.5" footer="0.5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2">
      <selection activeCell="N14" sqref="N14"/>
    </sheetView>
  </sheetViews>
  <sheetFormatPr defaultColWidth="9.140625" defaultRowHeight="12.75"/>
  <cols>
    <col min="1" max="1" width="10.421875" style="6" customWidth="1"/>
    <col min="2" max="2" width="6.421875" style="6" bestFit="1" customWidth="1"/>
    <col min="3" max="3" width="8.57421875" style="6" bestFit="1" customWidth="1"/>
    <col min="4" max="4" width="13.00390625" style="6" customWidth="1"/>
    <col min="5" max="5" width="7.421875" style="6" bestFit="1" customWidth="1"/>
    <col min="6" max="6" width="12.7109375" style="6" customWidth="1"/>
    <col min="7" max="7" width="10.140625" style="6" bestFit="1" customWidth="1"/>
    <col min="8" max="8" width="8.57421875" style="6" customWidth="1"/>
    <col min="9" max="9" width="8.7109375" style="6" bestFit="1" customWidth="1"/>
    <col min="10" max="10" width="7.421875" style="6" bestFit="1" customWidth="1"/>
    <col min="11" max="12" width="10.140625" style="6" bestFit="1" customWidth="1"/>
    <col min="13" max="13" width="8.57421875" style="6" bestFit="1" customWidth="1"/>
    <col min="14" max="14" width="9.140625" style="6" customWidth="1"/>
    <col min="15" max="15" width="7.421875" style="6" bestFit="1" customWidth="1"/>
    <col min="16" max="16" width="8.7109375" style="6" bestFit="1" customWidth="1"/>
    <col min="17" max="16384" width="9.140625" style="6" customWidth="1"/>
  </cols>
  <sheetData>
    <row r="1" spans="1:19" ht="12.75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12.75">
      <c r="A2" s="106" t="s">
        <v>36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12.75">
      <c r="A3" s="106" t="s">
        <v>25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ht="12.75">
      <c r="A4" s="107" t="s">
        <v>47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ht="12.75">
      <c r="A5" s="106" t="s">
        <v>17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</row>
    <row r="6" ht="13.5" thickBot="1"/>
    <row r="7" spans="2:16" ht="13.5" thickBot="1">
      <c r="B7" s="115" t="s">
        <v>1</v>
      </c>
      <c r="C7" s="109"/>
      <c r="D7" s="109"/>
      <c r="E7" s="109"/>
      <c r="F7" s="110"/>
      <c r="G7" s="108" t="s">
        <v>2</v>
      </c>
      <c r="H7" s="109"/>
      <c r="I7" s="109"/>
      <c r="J7" s="109"/>
      <c r="K7" s="110"/>
      <c r="L7" s="116" t="s">
        <v>13</v>
      </c>
      <c r="M7" s="112"/>
      <c r="N7" s="112"/>
      <c r="O7" s="112"/>
      <c r="P7" s="113"/>
    </row>
    <row r="8" spans="2:16" ht="12.75">
      <c r="B8" s="26"/>
      <c r="C8" s="9" t="s">
        <v>5</v>
      </c>
      <c r="D8" s="13" t="s">
        <v>19</v>
      </c>
      <c r="E8" s="8" t="s">
        <v>6</v>
      </c>
      <c r="F8" s="40" t="s">
        <v>4</v>
      </c>
      <c r="G8" s="26"/>
      <c r="H8" s="8" t="s">
        <v>5</v>
      </c>
      <c r="I8" s="8" t="s">
        <v>19</v>
      </c>
      <c r="J8" s="8" t="s">
        <v>6</v>
      </c>
      <c r="K8" s="40" t="s">
        <v>4</v>
      </c>
      <c r="L8" s="8"/>
      <c r="M8" s="8" t="s">
        <v>5</v>
      </c>
      <c r="N8" s="13" t="s">
        <v>19</v>
      </c>
      <c r="O8" s="8" t="s">
        <v>6</v>
      </c>
      <c r="P8" s="40" t="s">
        <v>4</v>
      </c>
    </row>
    <row r="9" spans="2:16" ht="12.75">
      <c r="B9" s="14" t="s">
        <v>0</v>
      </c>
      <c r="C9" s="13" t="s">
        <v>18</v>
      </c>
      <c r="D9" s="13" t="s">
        <v>18</v>
      </c>
      <c r="E9" s="55" t="s">
        <v>26</v>
      </c>
      <c r="F9" s="41" t="s">
        <v>24</v>
      </c>
      <c r="G9" s="15" t="s">
        <v>3</v>
      </c>
      <c r="H9" s="15" t="s">
        <v>18</v>
      </c>
      <c r="I9" s="14" t="s">
        <v>18</v>
      </c>
      <c r="J9" s="55" t="s">
        <v>26</v>
      </c>
      <c r="K9" s="41" t="s">
        <v>24</v>
      </c>
      <c r="L9" s="14" t="s">
        <v>22</v>
      </c>
      <c r="M9" s="14" t="s">
        <v>18</v>
      </c>
      <c r="N9" s="13" t="s">
        <v>18</v>
      </c>
      <c r="O9" s="55" t="s">
        <v>26</v>
      </c>
      <c r="P9" s="41" t="s">
        <v>24</v>
      </c>
    </row>
    <row r="10" spans="2:16" ht="13.5" thickBot="1">
      <c r="B10" s="18"/>
      <c r="C10" s="19"/>
      <c r="D10" s="22"/>
      <c r="E10" s="31" t="s">
        <v>33</v>
      </c>
      <c r="F10" s="49">
        <v>40544</v>
      </c>
      <c r="G10" s="20"/>
      <c r="H10" s="20"/>
      <c r="I10" s="20"/>
      <c r="J10" s="31" t="s">
        <v>33</v>
      </c>
      <c r="K10" s="49">
        <f>F10</f>
        <v>40544</v>
      </c>
      <c r="L10" s="18"/>
      <c r="M10" s="18"/>
      <c r="N10" s="22"/>
      <c r="O10" s="31" t="s">
        <v>33</v>
      </c>
      <c r="P10" s="49">
        <f>F10</f>
        <v>40544</v>
      </c>
    </row>
    <row r="11" spans="2:16" ht="12.75">
      <c r="B11" s="8" t="s">
        <v>7</v>
      </c>
      <c r="C11" s="45">
        <v>1</v>
      </c>
      <c r="D11" s="24">
        <v>880</v>
      </c>
      <c r="E11" s="47">
        <f>D11/D17</f>
        <v>0.10620323437122858</v>
      </c>
      <c r="F11" s="24">
        <f>D11+'settembre '!F11</f>
        <v>1018135</v>
      </c>
      <c r="G11" s="26" t="s">
        <v>7</v>
      </c>
      <c r="H11" s="45">
        <v>0</v>
      </c>
      <c r="I11" s="24">
        <v>0</v>
      </c>
      <c r="J11" s="47">
        <f>I11/I17</f>
        <v>0</v>
      </c>
      <c r="K11" s="24">
        <f>I11+'settembre '!K11</f>
        <v>33104057</v>
      </c>
      <c r="L11" s="39">
        <v>908</v>
      </c>
      <c r="M11" s="45">
        <v>0</v>
      </c>
      <c r="N11" s="24">
        <v>0</v>
      </c>
      <c r="O11" s="47">
        <f>N11/N17</f>
        <v>0</v>
      </c>
      <c r="P11" s="24">
        <f>N11+'settembre '!P11</f>
        <v>42389585</v>
      </c>
    </row>
    <row r="12" spans="2:16" ht="12.75">
      <c r="B12" s="14" t="s">
        <v>14</v>
      </c>
      <c r="C12" s="46">
        <v>2</v>
      </c>
      <c r="D12" s="29">
        <v>969</v>
      </c>
      <c r="E12" s="48">
        <f>D12/D17</f>
        <v>0.1169442433019551</v>
      </c>
      <c r="F12" s="29">
        <f>D12+'settembre '!F12</f>
        <v>3428803</v>
      </c>
      <c r="G12" s="15" t="s">
        <v>8</v>
      </c>
      <c r="H12" s="46">
        <v>2</v>
      </c>
      <c r="I12" s="29">
        <v>1060</v>
      </c>
      <c r="J12" s="48">
        <f>I12/I17</f>
        <v>0.12792662321988896</v>
      </c>
      <c r="K12" s="29">
        <f>I12+'settembre '!K12</f>
        <v>9309147</v>
      </c>
      <c r="L12" s="27">
        <v>198</v>
      </c>
      <c r="M12" s="46">
        <v>0</v>
      </c>
      <c r="N12" s="29">
        <v>0</v>
      </c>
      <c r="O12" s="48">
        <f>N12/N17</f>
        <v>0</v>
      </c>
      <c r="P12" s="29">
        <f>N12+'settembre '!P12</f>
        <v>73801800</v>
      </c>
    </row>
    <row r="13" spans="2:16" ht="12.75">
      <c r="B13" s="14" t="s">
        <v>10</v>
      </c>
      <c r="C13" s="46">
        <v>5</v>
      </c>
      <c r="D13" s="29">
        <v>5800</v>
      </c>
      <c r="E13" s="48">
        <f>D13/D17</f>
        <v>0.6999758629012792</v>
      </c>
      <c r="F13" s="29">
        <f>D13+'settembre '!F13</f>
        <v>42143674</v>
      </c>
      <c r="G13" s="15" t="s">
        <v>9</v>
      </c>
      <c r="H13" s="46">
        <v>3</v>
      </c>
      <c r="I13" s="29">
        <v>3767</v>
      </c>
      <c r="J13" s="48">
        <f>I13/I17</f>
        <v>0.4546222544050205</v>
      </c>
      <c r="K13" s="29">
        <f>I13+'settembre '!K13</f>
        <v>38348981</v>
      </c>
      <c r="L13" s="14" t="s">
        <v>12</v>
      </c>
      <c r="M13" s="46">
        <v>9</v>
      </c>
      <c r="N13" s="29">
        <v>8286</v>
      </c>
      <c r="O13" s="48">
        <f>N13/N17</f>
        <v>1</v>
      </c>
      <c r="P13" s="29">
        <f>N13+'settembre '!P13</f>
        <v>16083679</v>
      </c>
    </row>
    <row r="14" spans="2:16" ht="12.75">
      <c r="B14" s="14" t="s">
        <v>16</v>
      </c>
      <c r="C14" s="46">
        <v>0</v>
      </c>
      <c r="D14" s="29">
        <v>0</v>
      </c>
      <c r="E14" s="48">
        <f>D14/D17</f>
        <v>0</v>
      </c>
      <c r="F14" s="29">
        <f>D14+'settembre '!F14</f>
        <v>0</v>
      </c>
      <c r="G14" s="15" t="s">
        <v>11</v>
      </c>
      <c r="H14" s="52">
        <v>4</v>
      </c>
      <c r="I14" s="29">
        <v>3459</v>
      </c>
      <c r="J14" s="48">
        <f>I14/I17</f>
        <v>0.4174511223750905</v>
      </c>
      <c r="K14" s="29">
        <f>I14+'settembre '!K14</f>
        <v>51512879</v>
      </c>
      <c r="L14" s="28"/>
      <c r="M14" s="46"/>
      <c r="N14" s="29"/>
      <c r="O14" s="48"/>
      <c r="P14" s="29"/>
    </row>
    <row r="15" spans="2:16" ht="12.75">
      <c r="B15" s="14" t="s">
        <v>23</v>
      </c>
      <c r="C15" s="46">
        <v>1</v>
      </c>
      <c r="D15" s="29">
        <v>637</v>
      </c>
      <c r="E15" s="48">
        <f>D15/D17</f>
        <v>0.07687665942553705</v>
      </c>
      <c r="F15" s="29">
        <f>D15+'settembre '!F15</f>
        <v>19853777</v>
      </c>
      <c r="G15" s="15"/>
      <c r="H15" s="52"/>
      <c r="I15" s="29"/>
      <c r="J15" s="48"/>
      <c r="K15" s="29"/>
      <c r="L15" s="28"/>
      <c r="M15" s="46"/>
      <c r="N15" s="29"/>
      <c r="O15" s="48"/>
      <c r="P15" s="29"/>
    </row>
    <row r="16" spans="2:16" ht="13.5" thickBot="1">
      <c r="B16" s="14" t="s">
        <v>32</v>
      </c>
      <c r="C16" s="46">
        <v>0</v>
      </c>
      <c r="D16" s="29">
        <v>0</v>
      </c>
      <c r="E16" s="48">
        <f>D16/D17</f>
        <v>0</v>
      </c>
      <c r="F16" s="29">
        <f>D16+'settembre '!F16</f>
        <v>42589675</v>
      </c>
      <c r="G16" s="29"/>
      <c r="H16" s="52"/>
      <c r="I16" s="43"/>
      <c r="J16" s="48"/>
      <c r="K16" s="43"/>
      <c r="L16" s="28"/>
      <c r="M16" s="46"/>
      <c r="N16" s="29"/>
      <c r="O16" s="48"/>
      <c r="P16" s="29"/>
    </row>
    <row r="17" spans="2:16" ht="13.5" thickBot="1">
      <c r="B17" s="67" t="s">
        <v>4</v>
      </c>
      <c r="C17" s="67">
        <f>SUM(C11:C16)</f>
        <v>9</v>
      </c>
      <c r="D17" s="68">
        <f>SUM(D11:D16)</f>
        <v>8286</v>
      </c>
      <c r="E17" s="44">
        <f>SUM(E11:E16)</f>
        <v>0.9999999999999999</v>
      </c>
      <c r="F17" s="69">
        <f>SUM(F11:F16)</f>
        <v>109034064</v>
      </c>
      <c r="G17" s="67" t="s">
        <v>4</v>
      </c>
      <c r="H17" s="69">
        <f>SUM(H11:H14)</f>
        <v>9</v>
      </c>
      <c r="I17" s="68">
        <f>SUM(I11:I14)</f>
        <v>8286</v>
      </c>
      <c r="J17" s="44">
        <f>SUM(J11:J14)</f>
        <v>1</v>
      </c>
      <c r="K17" s="69">
        <f>SUM(K11:K14)</f>
        <v>132275064</v>
      </c>
      <c r="L17" s="67" t="s">
        <v>4</v>
      </c>
      <c r="M17" s="67">
        <f>SUM(M11:M16)</f>
        <v>9</v>
      </c>
      <c r="N17" s="68">
        <f>SUM(N11:N13)</f>
        <v>8286</v>
      </c>
      <c r="O17" s="44">
        <f>SUM(O11:O13)</f>
        <v>1</v>
      </c>
      <c r="P17" s="69">
        <f>SUM(P11:P13)</f>
        <v>132275064</v>
      </c>
    </row>
    <row r="18" spans="4:16" ht="12.75">
      <c r="D18" s="35"/>
      <c r="F18" s="35"/>
      <c r="G18" s="35"/>
      <c r="H18" s="35"/>
      <c r="I18" s="35"/>
      <c r="K18" s="35"/>
      <c r="N18" s="35"/>
      <c r="P18" s="35"/>
    </row>
    <row r="19" spans="4:16" ht="12.75">
      <c r="D19" s="35"/>
      <c r="F19" s="35"/>
      <c r="G19" s="35"/>
      <c r="H19" s="35"/>
      <c r="I19" s="35"/>
      <c r="K19" s="35"/>
      <c r="N19" s="35"/>
      <c r="P19" s="35"/>
    </row>
    <row r="20" spans="4:16" ht="12.75">
      <c r="D20" s="36"/>
      <c r="E20" s="37"/>
      <c r="F20" s="36"/>
      <c r="G20" s="36"/>
      <c r="H20" s="36"/>
      <c r="I20" s="36"/>
      <c r="J20" s="37"/>
      <c r="K20" s="36"/>
      <c r="L20" s="37"/>
      <c r="M20" s="37"/>
      <c r="N20" s="36"/>
      <c r="O20" s="37"/>
      <c r="P20" s="36"/>
    </row>
    <row r="21" spans="4:16" ht="12.75">
      <c r="D21" s="35"/>
      <c r="F21" s="35"/>
      <c r="G21" s="35"/>
      <c r="H21" s="35"/>
      <c r="I21" s="35"/>
      <c r="K21" s="35"/>
      <c r="N21" s="35"/>
      <c r="P21" s="35"/>
    </row>
    <row r="22" spans="4:16" ht="12.75">
      <c r="D22" s="35"/>
      <c r="F22" s="35"/>
      <c r="G22" s="35"/>
      <c r="H22" s="35"/>
      <c r="I22" s="35"/>
      <c r="K22" s="35"/>
      <c r="N22" s="35"/>
      <c r="P22" s="35"/>
    </row>
    <row r="23" spans="4:16" ht="12.75">
      <c r="D23" s="35"/>
      <c r="F23" s="35"/>
      <c r="G23" s="35"/>
      <c r="H23" s="35"/>
      <c r="I23" s="35"/>
      <c r="K23" s="35"/>
      <c r="N23" s="35"/>
      <c r="P23" s="35"/>
    </row>
    <row r="24" spans="4:16" ht="12.75">
      <c r="D24" s="35"/>
      <c r="F24" s="35"/>
      <c r="G24" s="35"/>
      <c r="H24" s="35"/>
      <c r="I24" s="35"/>
      <c r="K24" s="35"/>
      <c r="N24" s="35"/>
      <c r="P24" s="35"/>
    </row>
    <row r="25" spans="4:16" ht="12.75">
      <c r="D25" s="35"/>
      <c r="F25" s="35"/>
      <c r="G25" s="35"/>
      <c r="H25" s="35"/>
      <c r="I25" s="35"/>
      <c r="K25" s="35"/>
      <c r="N25" s="35"/>
      <c r="P25" s="35"/>
    </row>
    <row r="26" spans="4:16" ht="12.75">
      <c r="D26" s="35"/>
      <c r="F26" s="35"/>
      <c r="G26" s="35"/>
      <c r="H26" s="35"/>
      <c r="I26" s="35"/>
      <c r="K26" s="35"/>
      <c r="N26" s="35"/>
      <c r="P26" s="35"/>
    </row>
    <row r="27" spans="4:16" ht="12.75">
      <c r="D27" s="35"/>
      <c r="F27" s="35"/>
      <c r="G27" s="35"/>
      <c r="H27" s="35"/>
      <c r="I27" s="35"/>
      <c r="K27" s="35"/>
      <c r="N27" s="35"/>
      <c r="P27" s="35"/>
    </row>
    <row r="28" spans="4:16" ht="12.75">
      <c r="D28" s="35"/>
      <c r="F28" s="35"/>
      <c r="G28" s="35"/>
      <c r="H28" s="35"/>
      <c r="I28" s="35"/>
      <c r="K28" s="35"/>
      <c r="N28" s="35"/>
      <c r="P28" s="35"/>
    </row>
    <row r="29" spans="4:16" ht="12.75">
      <c r="D29" s="35"/>
      <c r="F29" s="35"/>
      <c r="G29" s="35"/>
      <c r="H29" s="35"/>
      <c r="I29" s="35"/>
      <c r="K29" s="35"/>
      <c r="N29" s="35"/>
      <c r="P29" s="35"/>
    </row>
    <row r="30" spans="4:16" ht="12.75">
      <c r="D30" s="38"/>
      <c r="F30" s="35"/>
      <c r="G30" s="35"/>
      <c r="H30" s="35"/>
      <c r="I30" s="35"/>
      <c r="K30" s="35"/>
      <c r="N30" s="35"/>
      <c r="P30" s="35"/>
    </row>
    <row r="31" spans="4:16" ht="12.75">
      <c r="D31" s="35"/>
      <c r="F31" s="35"/>
      <c r="G31" s="35"/>
      <c r="H31" s="35"/>
      <c r="I31" s="35"/>
      <c r="K31" s="35"/>
      <c r="N31" s="35"/>
      <c r="P31" s="35"/>
    </row>
    <row r="32" spans="4:16" ht="12.75">
      <c r="D32" s="35"/>
      <c r="F32" s="35"/>
      <c r="G32" s="35"/>
      <c r="H32" s="35"/>
      <c r="I32" s="35"/>
      <c r="K32" s="35"/>
      <c r="N32" s="35"/>
      <c r="P32" s="35"/>
    </row>
    <row r="33" spans="4:16" ht="12.75">
      <c r="D33" s="35"/>
      <c r="F33" s="35"/>
      <c r="G33" s="35"/>
      <c r="H33" s="35"/>
      <c r="I33" s="35"/>
      <c r="K33" s="35"/>
      <c r="N33" s="35"/>
      <c r="P33" s="35"/>
    </row>
    <row r="34" spans="4:16" ht="12.75">
      <c r="D34" s="35"/>
      <c r="F34" s="35"/>
      <c r="G34" s="35"/>
      <c r="H34" s="35"/>
      <c r="I34" s="35"/>
      <c r="K34" s="35"/>
      <c r="N34" s="35"/>
      <c r="P34" s="35"/>
    </row>
    <row r="36" spans="2:4" ht="12.75">
      <c r="B36" s="114"/>
      <c r="C36" s="114"/>
      <c r="D36" s="61"/>
    </row>
    <row r="38" spans="2:4" ht="12.75">
      <c r="B38" s="114"/>
      <c r="C38" s="114"/>
      <c r="D38" s="61"/>
    </row>
    <row r="39" spans="2:11" ht="12.75">
      <c r="B39" s="114"/>
      <c r="C39" s="114"/>
      <c r="D39" s="61"/>
      <c r="I39" s="65"/>
      <c r="K39" s="64"/>
    </row>
    <row r="40" spans="2:12" ht="12.75">
      <c r="B40" s="114"/>
      <c r="C40" s="114"/>
      <c r="D40" s="61"/>
      <c r="L40" s="64"/>
    </row>
    <row r="41" spans="2:4" ht="12.75">
      <c r="B41" s="114"/>
      <c r="C41" s="114"/>
      <c r="D41" s="61"/>
    </row>
    <row r="42" spans="2:4" ht="12.75">
      <c r="B42" s="114"/>
      <c r="C42" s="114"/>
      <c r="D42" s="61"/>
    </row>
    <row r="43" ht="12.75">
      <c r="D43" s="61"/>
    </row>
    <row r="44" ht="12.75">
      <c r="D44" s="72"/>
    </row>
  </sheetData>
  <sheetProtection/>
  <mergeCells count="14">
    <mergeCell ref="B36:C36"/>
    <mergeCell ref="B42:C42"/>
    <mergeCell ref="B38:C38"/>
    <mergeCell ref="B39:C39"/>
    <mergeCell ref="B40:C40"/>
    <mergeCell ref="B41:C41"/>
    <mergeCell ref="L7:P7"/>
    <mergeCell ref="B7:F7"/>
    <mergeCell ref="G7:K7"/>
    <mergeCell ref="A5:S5"/>
    <mergeCell ref="A1:S1"/>
    <mergeCell ref="A2:S2"/>
    <mergeCell ref="A3:S3"/>
    <mergeCell ref="A4:S4"/>
  </mergeCells>
  <printOptions/>
  <pageMargins left="0.21" right="0.24" top="1" bottom="1" header="0.5" footer="0.5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2">
      <selection activeCell="I15" sqref="I15"/>
    </sheetView>
  </sheetViews>
  <sheetFormatPr defaultColWidth="9.140625" defaultRowHeight="12.75"/>
  <cols>
    <col min="1" max="1" width="10.421875" style="6" customWidth="1"/>
    <col min="2" max="2" width="6.421875" style="6" bestFit="1" customWidth="1"/>
    <col min="3" max="3" width="8.57421875" style="6" bestFit="1" customWidth="1"/>
    <col min="4" max="4" width="13.00390625" style="6" customWidth="1"/>
    <col min="5" max="5" width="7.421875" style="6" bestFit="1" customWidth="1"/>
    <col min="6" max="6" width="12.7109375" style="6" customWidth="1"/>
    <col min="7" max="7" width="10.140625" style="6" bestFit="1" customWidth="1"/>
    <col min="8" max="8" width="8.57421875" style="6" customWidth="1"/>
    <col min="9" max="9" width="8.7109375" style="6" bestFit="1" customWidth="1"/>
    <col min="10" max="10" width="7.421875" style="6" bestFit="1" customWidth="1"/>
    <col min="11" max="12" width="10.140625" style="6" bestFit="1" customWidth="1"/>
    <col min="13" max="13" width="8.57421875" style="6" bestFit="1" customWidth="1"/>
    <col min="14" max="14" width="9.140625" style="6" customWidth="1"/>
    <col min="15" max="15" width="7.421875" style="6" bestFit="1" customWidth="1"/>
    <col min="16" max="16" width="8.7109375" style="6" bestFit="1" customWidth="1"/>
    <col min="17" max="16384" width="9.140625" style="6" customWidth="1"/>
  </cols>
  <sheetData>
    <row r="1" spans="1:19" ht="12.75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12.75">
      <c r="A2" s="106" t="s">
        <v>36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12.75">
      <c r="A3" s="106" t="s">
        <v>25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ht="12.75">
      <c r="A4" s="107" t="s">
        <v>48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ht="12.75">
      <c r="A5" s="106" t="s">
        <v>17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</row>
    <row r="6" ht="13.5" thickBot="1"/>
    <row r="7" spans="2:16" ht="13.5" thickBot="1">
      <c r="B7" s="115" t="s">
        <v>1</v>
      </c>
      <c r="C7" s="109"/>
      <c r="D7" s="109"/>
      <c r="E7" s="109"/>
      <c r="F7" s="110"/>
      <c r="G7" s="108" t="s">
        <v>2</v>
      </c>
      <c r="H7" s="109"/>
      <c r="I7" s="109"/>
      <c r="J7" s="109"/>
      <c r="K7" s="110"/>
      <c r="L7" s="116" t="s">
        <v>13</v>
      </c>
      <c r="M7" s="112"/>
      <c r="N7" s="112"/>
      <c r="O7" s="112"/>
      <c r="P7" s="113"/>
    </row>
    <row r="8" spans="2:16" ht="12.75">
      <c r="B8" s="26"/>
      <c r="C8" s="9" t="s">
        <v>5</v>
      </c>
      <c r="D8" s="13" t="s">
        <v>19</v>
      </c>
      <c r="E8" s="8" t="s">
        <v>6</v>
      </c>
      <c r="F8" s="40" t="s">
        <v>4</v>
      </c>
      <c r="G8" s="26"/>
      <c r="H8" s="8" t="s">
        <v>5</v>
      </c>
      <c r="I8" s="8" t="s">
        <v>19</v>
      </c>
      <c r="J8" s="8" t="s">
        <v>6</v>
      </c>
      <c r="K8" s="40" t="s">
        <v>4</v>
      </c>
      <c r="L8" s="8"/>
      <c r="M8" s="8" t="s">
        <v>5</v>
      </c>
      <c r="N8" s="13" t="s">
        <v>19</v>
      </c>
      <c r="O8" s="8" t="s">
        <v>6</v>
      </c>
      <c r="P8" s="40" t="s">
        <v>4</v>
      </c>
    </row>
    <row r="9" spans="2:16" ht="12.75">
      <c r="B9" s="14" t="s">
        <v>0</v>
      </c>
      <c r="C9" s="13" t="s">
        <v>18</v>
      </c>
      <c r="D9" s="13" t="s">
        <v>18</v>
      </c>
      <c r="E9" s="55" t="s">
        <v>26</v>
      </c>
      <c r="F9" s="41" t="s">
        <v>24</v>
      </c>
      <c r="G9" s="15" t="s">
        <v>3</v>
      </c>
      <c r="H9" s="15" t="s">
        <v>18</v>
      </c>
      <c r="I9" s="14" t="s">
        <v>18</v>
      </c>
      <c r="J9" s="55" t="s">
        <v>26</v>
      </c>
      <c r="K9" s="41" t="s">
        <v>24</v>
      </c>
      <c r="L9" s="14" t="s">
        <v>22</v>
      </c>
      <c r="M9" s="14" t="s">
        <v>18</v>
      </c>
      <c r="N9" s="13" t="s">
        <v>18</v>
      </c>
      <c r="O9" s="55" t="s">
        <v>26</v>
      </c>
      <c r="P9" s="41" t="s">
        <v>24</v>
      </c>
    </row>
    <row r="10" spans="2:16" ht="13.5" thickBot="1">
      <c r="B10" s="18"/>
      <c r="C10" s="19"/>
      <c r="D10" s="22"/>
      <c r="E10" s="31" t="s">
        <v>33</v>
      </c>
      <c r="F10" s="49">
        <v>40544</v>
      </c>
      <c r="G10" s="20"/>
      <c r="H10" s="20"/>
      <c r="I10" s="20"/>
      <c r="J10" s="31" t="s">
        <v>33</v>
      </c>
      <c r="K10" s="49">
        <f>F10</f>
        <v>40544</v>
      </c>
      <c r="L10" s="18"/>
      <c r="M10" s="18"/>
      <c r="N10" s="22"/>
      <c r="O10" s="31" t="s">
        <v>33</v>
      </c>
      <c r="P10" s="49">
        <f>F10</f>
        <v>40544</v>
      </c>
    </row>
    <row r="11" spans="2:16" ht="12.75">
      <c r="B11" s="8" t="s">
        <v>7</v>
      </c>
      <c r="C11" s="45">
        <v>2</v>
      </c>
      <c r="D11" s="24">
        <v>931</v>
      </c>
      <c r="E11" s="76">
        <f>D11/D17</f>
        <v>0.03996051163189973</v>
      </c>
      <c r="F11" s="24">
        <f>D11+ottobre!F11</f>
        <v>1019066</v>
      </c>
      <c r="G11" s="79" t="s">
        <v>7</v>
      </c>
      <c r="H11" s="45">
        <v>0</v>
      </c>
      <c r="I11" s="24">
        <v>0</v>
      </c>
      <c r="J11" s="76">
        <f>I11/I17</f>
        <v>0</v>
      </c>
      <c r="K11" s="24">
        <f>I11+ottobre!K11</f>
        <v>33104057</v>
      </c>
      <c r="L11" s="57">
        <v>908</v>
      </c>
      <c r="M11" s="45">
        <v>0</v>
      </c>
      <c r="N11" s="24">
        <v>0</v>
      </c>
      <c r="O11" s="76">
        <f>N11/N17</f>
        <v>0</v>
      </c>
      <c r="P11" s="24">
        <f>N11+ottobre!P11</f>
        <v>42389585</v>
      </c>
    </row>
    <row r="12" spans="2:16" ht="12.75">
      <c r="B12" s="14" t="s">
        <v>14</v>
      </c>
      <c r="C12" s="46">
        <v>0</v>
      </c>
      <c r="D12" s="29">
        <v>0</v>
      </c>
      <c r="E12" s="77">
        <f>D12/D17</f>
        <v>0</v>
      </c>
      <c r="F12" s="29">
        <f>D12+ottobre!F12</f>
        <v>3428803</v>
      </c>
      <c r="G12" s="16" t="s">
        <v>8</v>
      </c>
      <c r="H12" s="46">
        <v>3</v>
      </c>
      <c r="I12" s="29">
        <v>1658</v>
      </c>
      <c r="J12" s="77">
        <f>I12/I17</f>
        <v>0.07116490685895785</v>
      </c>
      <c r="K12" s="29">
        <f>I12+ottobre!K12</f>
        <v>9310805</v>
      </c>
      <c r="L12" s="58">
        <v>198</v>
      </c>
      <c r="M12" s="46">
        <v>0</v>
      </c>
      <c r="N12" s="29">
        <v>0</v>
      </c>
      <c r="O12" s="77">
        <f>N12/N17</f>
        <v>0</v>
      </c>
      <c r="P12" s="29">
        <f>N12+ottobre!P12</f>
        <v>73801800</v>
      </c>
    </row>
    <row r="13" spans="2:16" ht="12.75">
      <c r="B13" s="14" t="s">
        <v>10</v>
      </c>
      <c r="C13" s="46">
        <v>5</v>
      </c>
      <c r="D13" s="29">
        <v>12492</v>
      </c>
      <c r="E13" s="77">
        <f>D13/D17</f>
        <v>0.5361833633788308</v>
      </c>
      <c r="F13" s="29">
        <f>D13+ottobre!F13</f>
        <v>42156166</v>
      </c>
      <c r="G13" s="16" t="s">
        <v>9</v>
      </c>
      <c r="H13" s="46">
        <v>7</v>
      </c>
      <c r="I13" s="29">
        <v>12865</v>
      </c>
      <c r="J13" s="77">
        <f>I13/I17</f>
        <v>0.5521933213151343</v>
      </c>
      <c r="K13" s="29">
        <f>I13+ottobre!K13</f>
        <v>38361846</v>
      </c>
      <c r="L13" s="13" t="s">
        <v>12</v>
      </c>
      <c r="M13" s="46">
        <v>15</v>
      </c>
      <c r="N13" s="29">
        <v>23298</v>
      </c>
      <c r="O13" s="77">
        <f>N13/N17</f>
        <v>1</v>
      </c>
      <c r="P13" s="29">
        <f>N13+ottobre!P13</f>
        <v>16106977</v>
      </c>
    </row>
    <row r="14" spans="2:16" ht="12.75">
      <c r="B14" s="14" t="s">
        <v>16</v>
      </c>
      <c r="C14" s="46">
        <v>0</v>
      </c>
      <c r="D14" s="29">
        <v>0</v>
      </c>
      <c r="E14" s="77">
        <f>D14/D17</f>
        <v>0</v>
      </c>
      <c r="F14" s="29">
        <f>D14+ottobre!F14</f>
        <v>0</v>
      </c>
      <c r="G14" s="16" t="s">
        <v>11</v>
      </c>
      <c r="H14" s="52">
        <v>5</v>
      </c>
      <c r="I14" s="29">
        <v>8775</v>
      </c>
      <c r="J14" s="77">
        <f>I14/I17</f>
        <v>0.3766417718259078</v>
      </c>
      <c r="K14" s="29">
        <f>I14+ottobre!K14</f>
        <v>51521654</v>
      </c>
      <c r="L14" s="56"/>
      <c r="M14" s="46"/>
      <c r="N14" s="29"/>
      <c r="O14" s="77"/>
      <c r="P14" s="29">
        <f>N14+ottobre!P14</f>
        <v>0</v>
      </c>
    </row>
    <row r="15" spans="2:16" ht="12.75">
      <c r="B15" s="14" t="s">
        <v>23</v>
      </c>
      <c r="C15" s="46">
        <v>7</v>
      </c>
      <c r="D15" s="29">
        <v>9767</v>
      </c>
      <c r="E15" s="77">
        <f>D15/D17</f>
        <v>0.4192205339514121</v>
      </c>
      <c r="F15" s="29">
        <f>D15+ottobre!F15</f>
        <v>19863544</v>
      </c>
      <c r="G15" s="16"/>
      <c r="H15" s="52"/>
      <c r="I15" s="29"/>
      <c r="J15" s="77"/>
      <c r="K15" s="29">
        <f>I15+ottobre!K15</f>
        <v>0</v>
      </c>
      <c r="L15" s="56"/>
      <c r="M15" s="46"/>
      <c r="N15" s="29"/>
      <c r="O15" s="77"/>
      <c r="P15" s="29">
        <f>N15+ottobre!P15</f>
        <v>0</v>
      </c>
    </row>
    <row r="16" spans="2:16" ht="13.5" thickBot="1">
      <c r="B16" s="14" t="s">
        <v>32</v>
      </c>
      <c r="C16" s="46">
        <v>1</v>
      </c>
      <c r="D16" s="29">
        <v>108</v>
      </c>
      <c r="E16" s="77">
        <f>D16/D17</f>
        <v>0.004635591037857327</v>
      </c>
      <c r="F16" s="20">
        <f>D16+ottobre!F16</f>
        <v>42589783</v>
      </c>
      <c r="G16" s="54"/>
      <c r="H16" s="52"/>
      <c r="I16" s="43"/>
      <c r="J16" s="77"/>
      <c r="K16" s="20">
        <f>I16+ottobre!K16</f>
        <v>0</v>
      </c>
      <c r="L16" s="56"/>
      <c r="M16" s="46"/>
      <c r="N16" s="29"/>
      <c r="O16" s="77"/>
      <c r="P16" s="20">
        <f>N16+ottobre!P16</f>
        <v>0</v>
      </c>
    </row>
    <row r="17" spans="2:16" ht="13.5" thickBot="1">
      <c r="B17" s="67" t="s">
        <v>4</v>
      </c>
      <c r="C17" s="67">
        <f>SUM(C11:C16)</f>
        <v>15</v>
      </c>
      <c r="D17" s="68">
        <f>SUM(D11:D16)</f>
        <v>23298</v>
      </c>
      <c r="E17" s="44">
        <f>SUM(E11:E16)</f>
        <v>1</v>
      </c>
      <c r="F17" s="78">
        <f>SUM(F11:F16)</f>
        <v>109057362</v>
      </c>
      <c r="G17" s="67" t="s">
        <v>4</v>
      </c>
      <c r="H17" s="69">
        <f>SUM(H11:H14)</f>
        <v>15</v>
      </c>
      <c r="I17" s="68">
        <f>SUM(I11:I14)</f>
        <v>23298</v>
      </c>
      <c r="J17" s="44">
        <f>SUM(J11:J14)</f>
        <v>1</v>
      </c>
      <c r="K17" s="78">
        <f>SUM(K11:K14)</f>
        <v>132298362</v>
      </c>
      <c r="L17" s="67" t="s">
        <v>4</v>
      </c>
      <c r="M17" s="67">
        <f>SUM(M11:M16)</f>
        <v>15</v>
      </c>
      <c r="N17" s="68">
        <f>SUM(N11:N13)</f>
        <v>23298</v>
      </c>
      <c r="O17" s="44">
        <f>SUM(O11:O13)</f>
        <v>1</v>
      </c>
      <c r="P17" s="78">
        <f>SUM(P11:P13)</f>
        <v>132298362</v>
      </c>
    </row>
    <row r="18" spans="4:16" ht="12.75">
      <c r="D18" s="35"/>
      <c r="F18" s="35"/>
      <c r="G18" s="35"/>
      <c r="H18" s="35"/>
      <c r="I18" s="35"/>
      <c r="K18" s="35"/>
      <c r="N18" s="35"/>
      <c r="P18" s="35"/>
    </row>
    <row r="19" spans="4:16" ht="12.75">
      <c r="D19" s="35"/>
      <c r="F19" s="35"/>
      <c r="G19" s="35"/>
      <c r="H19" s="35"/>
      <c r="I19" s="35"/>
      <c r="K19" s="35"/>
      <c r="N19" s="35"/>
      <c r="P19" s="35"/>
    </row>
    <row r="20" spans="4:16" ht="12.75">
      <c r="D20" s="36"/>
      <c r="E20" s="37"/>
      <c r="F20" s="36"/>
      <c r="G20" s="36"/>
      <c r="H20" s="36"/>
      <c r="I20" s="36"/>
      <c r="J20" s="37"/>
      <c r="K20" s="36"/>
      <c r="L20" s="37"/>
      <c r="M20" s="37"/>
      <c r="N20" s="36"/>
      <c r="O20" s="37"/>
      <c r="P20" s="36"/>
    </row>
    <row r="21" spans="4:16" ht="12.75">
      <c r="D21" s="35"/>
      <c r="F21" s="35"/>
      <c r="G21" s="35"/>
      <c r="H21" s="35"/>
      <c r="I21" s="35"/>
      <c r="K21" s="35"/>
      <c r="N21" s="35"/>
      <c r="P21" s="35"/>
    </row>
    <row r="22" spans="4:16" ht="12.75">
      <c r="D22" s="35"/>
      <c r="F22" s="35"/>
      <c r="G22" s="35"/>
      <c r="H22" s="35"/>
      <c r="I22" s="35"/>
      <c r="K22" s="35"/>
      <c r="N22" s="35"/>
      <c r="P22" s="35"/>
    </row>
    <row r="23" spans="4:16" ht="12.75">
      <c r="D23" s="35"/>
      <c r="F23" s="35"/>
      <c r="G23" s="35"/>
      <c r="H23" s="35"/>
      <c r="I23" s="35"/>
      <c r="K23" s="35"/>
      <c r="N23" s="35"/>
      <c r="P23" s="35"/>
    </row>
    <row r="24" spans="4:16" ht="12.75">
      <c r="D24" s="35"/>
      <c r="F24" s="35"/>
      <c r="G24" s="35"/>
      <c r="H24" s="35"/>
      <c r="I24" s="35"/>
      <c r="K24" s="35"/>
      <c r="N24" s="35"/>
      <c r="P24" s="35"/>
    </row>
    <row r="25" spans="4:16" ht="12.75">
      <c r="D25" s="35"/>
      <c r="F25" s="35"/>
      <c r="G25" s="35"/>
      <c r="H25" s="35"/>
      <c r="I25" s="35"/>
      <c r="K25" s="35"/>
      <c r="N25" s="35"/>
      <c r="P25" s="35"/>
    </row>
    <row r="26" spans="4:16" ht="12.75">
      <c r="D26" s="35"/>
      <c r="F26" s="35"/>
      <c r="G26" s="35"/>
      <c r="H26" s="35"/>
      <c r="I26" s="35"/>
      <c r="K26" s="35"/>
      <c r="N26" s="35"/>
      <c r="P26" s="35"/>
    </row>
    <row r="27" spans="4:16" ht="12.75">
      <c r="D27" s="35"/>
      <c r="F27" s="35"/>
      <c r="G27" s="35"/>
      <c r="H27" s="35"/>
      <c r="I27" s="35"/>
      <c r="K27" s="35"/>
      <c r="N27" s="35"/>
      <c r="P27" s="35"/>
    </row>
    <row r="28" spans="4:16" ht="12.75">
      <c r="D28" s="35"/>
      <c r="F28" s="35"/>
      <c r="G28" s="35"/>
      <c r="H28" s="35"/>
      <c r="I28" s="35"/>
      <c r="K28" s="35"/>
      <c r="N28" s="35"/>
      <c r="P28" s="35"/>
    </row>
    <row r="29" spans="4:16" ht="12.75">
      <c r="D29" s="35"/>
      <c r="F29" s="35"/>
      <c r="G29" s="35"/>
      <c r="H29" s="35"/>
      <c r="I29" s="35"/>
      <c r="K29" s="35"/>
      <c r="N29" s="35"/>
      <c r="P29" s="35"/>
    </row>
    <row r="30" spans="4:16" ht="12.75">
      <c r="D30" s="38"/>
      <c r="F30" s="35"/>
      <c r="G30" s="35"/>
      <c r="H30" s="35"/>
      <c r="I30" s="35"/>
      <c r="K30" s="35"/>
      <c r="N30" s="35"/>
      <c r="P30" s="35"/>
    </row>
    <row r="31" spans="4:16" ht="12.75">
      <c r="D31" s="35"/>
      <c r="F31" s="35"/>
      <c r="G31" s="35"/>
      <c r="H31" s="35"/>
      <c r="I31" s="35"/>
      <c r="K31" s="35"/>
      <c r="N31" s="35"/>
      <c r="P31" s="35"/>
    </row>
    <row r="32" spans="4:16" ht="12.75">
      <c r="D32" s="35"/>
      <c r="F32" s="35"/>
      <c r="G32" s="35"/>
      <c r="H32" s="35"/>
      <c r="I32" s="35"/>
      <c r="K32" s="35"/>
      <c r="N32" s="35"/>
      <c r="P32" s="35"/>
    </row>
    <row r="33" spans="4:16" ht="12.75">
      <c r="D33" s="35"/>
      <c r="F33" s="35"/>
      <c r="G33" s="35"/>
      <c r="H33" s="35"/>
      <c r="I33" s="35"/>
      <c r="K33" s="35"/>
      <c r="N33" s="35"/>
      <c r="P33" s="35"/>
    </row>
    <row r="34" spans="4:16" ht="12.75">
      <c r="D34" s="35"/>
      <c r="F34" s="35"/>
      <c r="G34" s="35"/>
      <c r="H34" s="35"/>
      <c r="I34" s="35"/>
      <c r="K34" s="35"/>
      <c r="N34" s="35"/>
      <c r="P34" s="35"/>
    </row>
    <row r="36" spans="2:4" ht="12.75">
      <c r="B36" s="114"/>
      <c r="C36" s="114"/>
      <c r="D36" s="61"/>
    </row>
    <row r="38" spans="2:4" ht="12.75">
      <c r="B38" s="114"/>
      <c r="C38" s="114"/>
      <c r="D38" s="61"/>
    </row>
    <row r="39" spans="2:11" ht="12.75">
      <c r="B39" s="114"/>
      <c r="C39" s="114"/>
      <c r="D39" s="61"/>
      <c r="I39" s="65"/>
      <c r="K39" s="64"/>
    </row>
    <row r="40" spans="2:12" ht="12.75">
      <c r="B40" s="114"/>
      <c r="C40" s="114"/>
      <c r="D40" s="61"/>
      <c r="L40" s="64"/>
    </row>
    <row r="41" spans="2:4" ht="12.75">
      <c r="B41" s="114"/>
      <c r="C41" s="114"/>
      <c r="D41" s="61"/>
    </row>
    <row r="42" spans="2:4" ht="12.75">
      <c r="B42" s="114"/>
      <c r="C42" s="114"/>
      <c r="D42" s="61"/>
    </row>
    <row r="43" ht="12.75">
      <c r="D43" s="61"/>
    </row>
    <row r="44" ht="12.75">
      <c r="D44" s="72"/>
    </row>
  </sheetData>
  <sheetProtection/>
  <mergeCells count="14">
    <mergeCell ref="A1:S1"/>
    <mergeCell ref="A2:S2"/>
    <mergeCell ref="A3:S3"/>
    <mergeCell ref="A4:S4"/>
    <mergeCell ref="L7:P7"/>
    <mergeCell ref="B7:F7"/>
    <mergeCell ref="G7:K7"/>
    <mergeCell ref="A5:S5"/>
    <mergeCell ref="B42:C42"/>
    <mergeCell ref="B38:C38"/>
    <mergeCell ref="B39:C39"/>
    <mergeCell ref="B40:C40"/>
    <mergeCell ref="B41:C41"/>
    <mergeCell ref="B36:C36"/>
  </mergeCells>
  <printOptions/>
  <pageMargins left="0.21" right="0.24" top="1" bottom="1" header="0.5" footer="0.5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selection activeCell="J43" sqref="J43"/>
    </sheetView>
  </sheetViews>
  <sheetFormatPr defaultColWidth="9.140625" defaultRowHeight="12.75"/>
  <cols>
    <col min="1" max="1" width="10.421875" style="6" customWidth="1"/>
    <col min="2" max="2" width="6.421875" style="6" bestFit="1" customWidth="1"/>
    <col min="3" max="3" width="8.57421875" style="6" bestFit="1" customWidth="1"/>
    <col min="4" max="4" width="14.00390625" style="6" customWidth="1"/>
    <col min="5" max="5" width="7.421875" style="6" bestFit="1" customWidth="1"/>
    <col min="6" max="6" width="8.7109375" style="6" bestFit="1" customWidth="1"/>
    <col min="7" max="17" width="9.140625" style="6" customWidth="1"/>
    <col min="18" max="18" width="13.8515625" style="6" bestFit="1" customWidth="1"/>
    <col min="19" max="16384" width="9.140625" style="6" customWidth="1"/>
  </cols>
  <sheetData>
    <row r="1" spans="1:19" ht="12.75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12.75">
      <c r="A2" s="106" t="s">
        <v>36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12.75">
      <c r="A3" s="106" t="s">
        <v>25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ht="12.75">
      <c r="A4" s="107" t="s">
        <v>49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ht="12.75">
      <c r="A5" s="106" t="s">
        <v>17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</row>
    <row r="6" ht="13.5" thickBot="1"/>
    <row r="7" spans="2:16" ht="13.5" thickBot="1">
      <c r="B7" s="115" t="s">
        <v>1</v>
      </c>
      <c r="C7" s="109"/>
      <c r="D7" s="109"/>
      <c r="E7" s="109"/>
      <c r="F7" s="110"/>
      <c r="G7" s="108" t="s">
        <v>2</v>
      </c>
      <c r="H7" s="109"/>
      <c r="I7" s="109"/>
      <c r="J7" s="109"/>
      <c r="K7" s="110"/>
      <c r="L7" s="116" t="s">
        <v>13</v>
      </c>
      <c r="M7" s="112"/>
      <c r="N7" s="112"/>
      <c r="O7" s="112"/>
      <c r="P7" s="113"/>
    </row>
    <row r="8" spans="2:16" ht="12.75">
      <c r="B8" s="26"/>
      <c r="C8" s="9" t="s">
        <v>5</v>
      </c>
      <c r="D8" s="13" t="s">
        <v>19</v>
      </c>
      <c r="E8" s="8" t="s">
        <v>6</v>
      </c>
      <c r="F8" s="40" t="s">
        <v>4</v>
      </c>
      <c r="G8" s="26"/>
      <c r="H8" s="8" t="s">
        <v>5</v>
      </c>
      <c r="I8" s="8" t="s">
        <v>19</v>
      </c>
      <c r="J8" s="8" t="s">
        <v>6</v>
      </c>
      <c r="K8" s="40" t="s">
        <v>4</v>
      </c>
      <c r="L8" s="8"/>
      <c r="M8" s="8" t="s">
        <v>5</v>
      </c>
      <c r="N8" s="13" t="s">
        <v>19</v>
      </c>
      <c r="O8" s="8" t="s">
        <v>6</v>
      </c>
      <c r="P8" s="40" t="s">
        <v>4</v>
      </c>
    </row>
    <row r="9" spans="2:16" ht="12.75">
      <c r="B9" s="14" t="s">
        <v>0</v>
      </c>
      <c r="C9" s="13" t="s">
        <v>18</v>
      </c>
      <c r="D9" s="13" t="s">
        <v>18</v>
      </c>
      <c r="E9" s="55" t="s">
        <v>26</v>
      </c>
      <c r="F9" s="41" t="s">
        <v>24</v>
      </c>
      <c r="G9" s="15" t="s">
        <v>3</v>
      </c>
      <c r="H9" s="15" t="s">
        <v>18</v>
      </c>
      <c r="I9" s="14" t="s">
        <v>18</v>
      </c>
      <c r="J9" s="55" t="s">
        <v>26</v>
      </c>
      <c r="K9" s="41" t="s">
        <v>24</v>
      </c>
      <c r="L9" s="14" t="s">
        <v>22</v>
      </c>
      <c r="M9" s="14" t="s">
        <v>18</v>
      </c>
      <c r="N9" s="13" t="s">
        <v>18</v>
      </c>
      <c r="O9" s="55" t="s">
        <v>26</v>
      </c>
      <c r="P9" s="41" t="s">
        <v>24</v>
      </c>
    </row>
    <row r="10" spans="2:16" ht="13.5" thickBot="1">
      <c r="B10" s="18"/>
      <c r="C10" s="19"/>
      <c r="D10" s="22"/>
      <c r="E10" s="31" t="s">
        <v>33</v>
      </c>
      <c r="F10" s="49">
        <v>40544</v>
      </c>
      <c r="G10" s="20"/>
      <c r="H10" s="20"/>
      <c r="I10" s="20"/>
      <c r="J10" s="31" t="s">
        <v>33</v>
      </c>
      <c r="K10" s="49">
        <f>F10</f>
        <v>40544</v>
      </c>
      <c r="L10" s="18"/>
      <c r="M10" s="18"/>
      <c r="N10" s="22"/>
      <c r="O10" s="31" t="s">
        <v>33</v>
      </c>
      <c r="P10" s="49">
        <f>F10</f>
        <v>40544</v>
      </c>
    </row>
    <row r="11" spans="2:16" ht="12.75">
      <c r="B11" s="8" t="s">
        <v>7</v>
      </c>
      <c r="C11" s="45">
        <v>1</v>
      </c>
      <c r="D11" s="24">
        <v>800</v>
      </c>
      <c r="E11" s="76">
        <f>D11/D17</f>
        <v>0.02817595886310006</v>
      </c>
      <c r="F11" s="24">
        <f>D11+'novembre 1'!F11</f>
        <v>1019866</v>
      </c>
      <c r="G11" s="79" t="s">
        <v>7</v>
      </c>
      <c r="H11" s="45">
        <v>2</v>
      </c>
      <c r="I11" s="24">
        <v>2350</v>
      </c>
      <c r="J11" s="76">
        <f>I11/I17</f>
        <v>0.08276687916035642</v>
      </c>
      <c r="K11" s="24">
        <f>I11+'novembre 1'!K11</f>
        <v>33106407</v>
      </c>
      <c r="L11" s="57">
        <v>908</v>
      </c>
      <c r="M11" s="45">
        <v>3</v>
      </c>
      <c r="N11" s="24">
        <v>7835</v>
      </c>
      <c r="O11" s="76">
        <f>N11/N17</f>
        <v>0.2759482971154862</v>
      </c>
      <c r="P11" s="24">
        <f>N11+'novembre 1'!P11</f>
        <v>42397420</v>
      </c>
    </row>
    <row r="12" spans="2:16" ht="12.75">
      <c r="B12" s="14" t="s">
        <v>14</v>
      </c>
      <c r="C12" s="46">
        <v>8</v>
      </c>
      <c r="D12" s="29">
        <v>14739</v>
      </c>
      <c r="E12" s="77">
        <f>D12/D17</f>
        <v>0.5191068221040397</v>
      </c>
      <c r="F12" s="29">
        <f>D12+'novembre 1'!F12</f>
        <v>3443542</v>
      </c>
      <c r="G12" s="16" t="s">
        <v>8</v>
      </c>
      <c r="H12" s="46">
        <v>5</v>
      </c>
      <c r="I12" s="29">
        <v>9563</v>
      </c>
      <c r="J12" s="77">
        <f>I12/I17</f>
        <v>0.33680836825978233</v>
      </c>
      <c r="K12" s="29">
        <f>I12+'novembre 1'!K12</f>
        <v>9320368</v>
      </c>
      <c r="L12" s="58">
        <v>198</v>
      </c>
      <c r="M12" s="46">
        <v>2</v>
      </c>
      <c r="N12" s="29">
        <v>6580</v>
      </c>
      <c r="O12" s="77">
        <f>N12/N17</f>
        <v>0.231747261648998</v>
      </c>
      <c r="P12" s="29">
        <f>N12+'novembre 1'!P12</f>
        <v>73808380</v>
      </c>
    </row>
    <row r="13" spans="2:16" ht="12.75">
      <c r="B13" s="14" t="s">
        <v>10</v>
      </c>
      <c r="C13" s="46">
        <v>7</v>
      </c>
      <c r="D13" s="29">
        <v>12360</v>
      </c>
      <c r="E13" s="77">
        <f>D13/D17</f>
        <v>0.4353185644348959</v>
      </c>
      <c r="F13" s="29">
        <f>D13+'novembre 1'!F13</f>
        <v>42168526</v>
      </c>
      <c r="G13" s="16" t="s">
        <v>9</v>
      </c>
      <c r="H13" s="46">
        <v>10</v>
      </c>
      <c r="I13" s="29">
        <v>14640</v>
      </c>
      <c r="J13" s="77">
        <f>I13/I17</f>
        <v>0.5156200471947311</v>
      </c>
      <c r="K13" s="29">
        <f>I13+'novembre 1'!K13</f>
        <v>38376486</v>
      </c>
      <c r="L13" s="13" t="s">
        <v>12</v>
      </c>
      <c r="M13" s="46">
        <v>13</v>
      </c>
      <c r="N13" s="29">
        <v>13978</v>
      </c>
      <c r="O13" s="77">
        <f>N13/N17</f>
        <v>0.4923044412355158</v>
      </c>
      <c r="P13" s="29">
        <f>N13+'novembre 1'!P13</f>
        <v>16120955</v>
      </c>
    </row>
    <row r="14" spans="2:16" ht="12.75">
      <c r="B14" s="14" t="s">
        <v>16</v>
      </c>
      <c r="C14" s="46">
        <v>0</v>
      </c>
      <c r="D14" s="29">
        <v>0</v>
      </c>
      <c r="E14" s="77">
        <f>D14/D17</f>
        <v>0</v>
      </c>
      <c r="F14" s="29">
        <f>D14+'novembre 1'!F14</f>
        <v>0</v>
      </c>
      <c r="G14" s="16" t="s">
        <v>11</v>
      </c>
      <c r="H14" s="52">
        <v>1</v>
      </c>
      <c r="I14" s="29">
        <v>1840</v>
      </c>
      <c r="J14" s="77">
        <f>I14/I17</f>
        <v>0.06480470538513014</v>
      </c>
      <c r="K14" s="29">
        <f>I14+'novembre 1'!K14</f>
        <v>51523494</v>
      </c>
      <c r="L14" s="56"/>
      <c r="M14" s="46"/>
      <c r="N14" s="29"/>
      <c r="O14" s="77"/>
      <c r="P14" s="29"/>
    </row>
    <row r="15" spans="2:16" ht="12.75">
      <c r="B15" s="14" t="s">
        <v>23</v>
      </c>
      <c r="C15" s="46">
        <v>2</v>
      </c>
      <c r="D15" s="29">
        <v>494</v>
      </c>
      <c r="E15" s="77">
        <f>D15/D17</f>
        <v>0.01739865459796429</v>
      </c>
      <c r="F15" s="29">
        <f>D15+'novembre 1'!F15</f>
        <v>19864038</v>
      </c>
      <c r="G15" s="16"/>
      <c r="H15" s="52"/>
      <c r="I15" s="29"/>
      <c r="J15" s="77"/>
      <c r="K15" s="29"/>
      <c r="L15" s="56"/>
      <c r="M15" s="46"/>
      <c r="N15" s="29"/>
      <c r="O15" s="77"/>
      <c r="P15" s="29"/>
    </row>
    <row r="16" spans="2:16" ht="13.5" thickBot="1">
      <c r="B16" s="14" t="s">
        <v>32</v>
      </c>
      <c r="C16" s="46">
        <v>0</v>
      </c>
      <c r="D16" s="29">
        <v>0</v>
      </c>
      <c r="E16" s="77">
        <f>D16/D17</f>
        <v>0</v>
      </c>
      <c r="F16" s="20">
        <f>D16+'novembre 1'!F16</f>
        <v>42589783</v>
      </c>
      <c r="G16" s="54"/>
      <c r="H16" s="52"/>
      <c r="I16" s="43"/>
      <c r="J16" s="77"/>
      <c r="K16" s="20"/>
      <c r="L16" s="56"/>
      <c r="M16" s="46"/>
      <c r="N16" s="29"/>
      <c r="O16" s="77"/>
      <c r="P16" s="20"/>
    </row>
    <row r="17" spans="2:18" ht="13.5" thickBot="1">
      <c r="B17" s="67" t="s">
        <v>4</v>
      </c>
      <c r="C17" s="67">
        <f>SUM(C11:C16)</f>
        <v>18</v>
      </c>
      <c r="D17" s="68">
        <f>SUM(D11:D16)</f>
        <v>28393</v>
      </c>
      <c r="E17" s="44">
        <f>SUM(E11:E16)</f>
        <v>1</v>
      </c>
      <c r="F17" s="78">
        <f>SUM(F11:F16)</f>
        <v>109085755</v>
      </c>
      <c r="G17" s="67" t="s">
        <v>4</v>
      </c>
      <c r="H17" s="69">
        <f>SUM(H11:H14)</f>
        <v>18</v>
      </c>
      <c r="I17" s="68">
        <f>SUM(I11:I14)</f>
        <v>28393</v>
      </c>
      <c r="J17" s="44">
        <f>SUM(J11:J14)</f>
        <v>1</v>
      </c>
      <c r="K17" s="78">
        <f>SUM(K11:K14)</f>
        <v>132326755</v>
      </c>
      <c r="L17" s="67" t="s">
        <v>4</v>
      </c>
      <c r="M17" s="67">
        <f>SUM(M11:M16)</f>
        <v>18</v>
      </c>
      <c r="N17" s="68">
        <f>SUM(N11:N13)</f>
        <v>28393</v>
      </c>
      <c r="O17" s="44">
        <f>SUM(O11:O13)</f>
        <v>1</v>
      </c>
      <c r="P17" s="69">
        <f>SUM(P11:P13)</f>
        <v>132326755</v>
      </c>
      <c r="R17" s="64"/>
    </row>
    <row r="18" spans="4:16" ht="12.75">
      <c r="D18" s="35"/>
      <c r="F18" s="35"/>
      <c r="G18" s="35"/>
      <c r="H18" s="35"/>
      <c r="I18" s="35"/>
      <c r="K18" s="35"/>
      <c r="N18" s="35"/>
      <c r="P18" s="35"/>
    </row>
    <row r="19" spans="4:16" ht="12.75">
      <c r="D19" s="35"/>
      <c r="F19" s="35"/>
      <c r="G19" s="35"/>
      <c r="H19" s="35"/>
      <c r="I19" s="35"/>
      <c r="K19" s="35"/>
      <c r="N19" s="35"/>
      <c r="P19" s="35"/>
    </row>
    <row r="20" spans="4:16" ht="12.75">
      <c r="D20" s="36"/>
      <c r="E20" s="37"/>
      <c r="F20" s="36"/>
      <c r="G20" s="36"/>
      <c r="H20" s="36"/>
      <c r="I20" s="36"/>
      <c r="J20" s="37"/>
      <c r="K20" s="36"/>
      <c r="L20" s="37"/>
      <c r="M20" s="37"/>
      <c r="N20" s="36"/>
      <c r="O20" s="37"/>
      <c r="P20" s="36"/>
    </row>
    <row r="21" spans="4:16" ht="12.75">
      <c r="D21" s="35"/>
      <c r="F21" s="35"/>
      <c r="G21" s="35"/>
      <c r="H21" s="35"/>
      <c r="I21" s="35"/>
      <c r="K21" s="35"/>
      <c r="N21" s="35"/>
      <c r="P21" s="35"/>
    </row>
    <row r="22" spans="4:16" ht="12.75">
      <c r="D22" s="35"/>
      <c r="F22" s="35"/>
      <c r="G22" s="35"/>
      <c r="H22" s="35"/>
      <c r="I22" s="35"/>
      <c r="K22" s="35"/>
      <c r="N22" s="35"/>
      <c r="P22" s="35"/>
    </row>
    <row r="23" spans="4:16" ht="12.75">
      <c r="D23" s="35"/>
      <c r="F23" s="35"/>
      <c r="G23" s="35"/>
      <c r="H23" s="35"/>
      <c r="I23" s="35"/>
      <c r="K23" s="35"/>
      <c r="N23" s="35"/>
      <c r="P23" s="35"/>
    </row>
    <row r="24" spans="4:16" ht="12.75">
      <c r="D24" s="35"/>
      <c r="F24" s="35"/>
      <c r="G24" s="35"/>
      <c r="H24" s="35"/>
      <c r="I24" s="35"/>
      <c r="K24" s="35"/>
      <c r="N24" s="35"/>
      <c r="P24" s="35"/>
    </row>
    <row r="25" spans="4:16" ht="12.75">
      <c r="D25" s="35"/>
      <c r="F25" s="35"/>
      <c r="G25" s="35"/>
      <c r="H25" s="35"/>
      <c r="I25" s="35"/>
      <c r="K25" s="35"/>
      <c r="N25" s="35"/>
      <c r="P25" s="35"/>
    </row>
    <row r="26" spans="4:16" ht="12.75">
      <c r="D26" s="35"/>
      <c r="F26" s="35"/>
      <c r="G26" s="35"/>
      <c r="H26" s="35"/>
      <c r="I26" s="35"/>
      <c r="K26" s="35"/>
      <c r="N26" s="35"/>
      <c r="P26" s="35"/>
    </row>
    <row r="27" spans="4:16" ht="12.75">
      <c r="D27" s="35"/>
      <c r="F27" s="35"/>
      <c r="G27" s="35"/>
      <c r="H27" s="35"/>
      <c r="I27" s="35"/>
      <c r="K27" s="35"/>
      <c r="N27" s="35"/>
      <c r="P27" s="35"/>
    </row>
    <row r="28" spans="4:16" ht="12.75">
      <c r="D28" s="35"/>
      <c r="F28" s="35"/>
      <c r="G28" s="35"/>
      <c r="H28" s="35"/>
      <c r="I28" s="35"/>
      <c r="K28" s="35"/>
      <c r="N28" s="35"/>
      <c r="P28" s="35"/>
    </row>
    <row r="29" spans="4:16" ht="12.75">
      <c r="D29" s="35"/>
      <c r="F29" s="35"/>
      <c r="G29" s="35"/>
      <c r="H29" s="35"/>
      <c r="I29" s="35"/>
      <c r="K29" s="35"/>
      <c r="N29" s="35"/>
      <c r="P29" s="35"/>
    </row>
    <row r="30" spans="4:16" ht="12.75">
      <c r="D30" s="38"/>
      <c r="F30" s="35"/>
      <c r="G30" s="35"/>
      <c r="H30" s="35"/>
      <c r="I30" s="35"/>
      <c r="K30" s="35"/>
      <c r="N30" s="35"/>
      <c r="P30" s="35"/>
    </row>
    <row r="31" spans="4:16" ht="12.75">
      <c r="D31" s="35"/>
      <c r="F31" s="35"/>
      <c r="G31" s="35"/>
      <c r="H31" s="35"/>
      <c r="I31" s="35"/>
      <c r="K31" s="35"/>
      <c r="N31" s="35"/>
      <c r="P31" s="35"/>
    </row>
    <row r="32" spans="4:16" ht="12.75">
      <c r="D32" s="35"/>
      <c r="F32" s="35"/>
      <c r="G32" s="35"/>
      <c r="H32" s="35"/>
      <c r="I32" s="35"/>
      <c r="K32" s="35"/>
      <c r="N32" s="35"/>
      <c r="P32" s="35"/>
    </row>
    <row r="33" spans="4:16" ht="12.75">
      <c r="D33" s="35"/>
      <c r="F33" s="35"/>
      <c r="G33" s="35"/>
      <c r="H33" s="35"/>
      <c r="I33" s="35"/>
      <c r="K33" s="35"/>
      <c r="N33" s="35"/>
      <c r="P33" s="35"/>
    </row>
    <row r="34" spans="4:16" ht="12.75">
      <c r="D34" s="35"/>
      <c r="F34" s="35"/>
      <c r="G34" s="35"/>
      <c r="H34" s="35"/>
      <c r="I34" s="35"/>
      <c r="K34" s="35"/>
      <c r="N34" s="35"/>
      <c r="P34" s="35"/>
    </row>
    <row r="36" ht="12.75">
      <c r="D36" s="61"/>
    </row>
    <row r="37" ht="12.75">
      <c r="D37" s="61"/>
    </row>
    <row r="38" ht="12.75">
      <c r="D38" s="61"/>
    </row>
    <row r="39" ht="12.75">
      <c r="D39" s="61"/>
    </row>
    <row r="40" ht="12.75">
      <c r="D40" s="61"/>
    </row>
    <row r="41" ht="12.75">
      <c r="D41" s="61"/>
    </row>
    <row r="42" ht="12.75">
      <c r="D42" s="63"/>
    </row>
  </sheetData>
  <sheetProtection/>
  <mergeCells count="8">
    <mergeCell ref="L7:P7"/>
    <mergeCell ref="B7:F7"/>
    <mergeCell ref="G7:K7"/>
    <mergeCell ref="A5:S5"/>
    <mergeCell ref="A1:S1"/>
    <mergeCell ref="A2:S2"/>
    <mergeCell ref="A3:S3"/>
    <mergeCell ref="A4:S4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selection activeCell="A3" sqref="A3:S3"/>
    </sheetView>
  </sheetViews>
  <sheetFormatPr defaultColWidth="9.140625" defaultRowHeight="12.75"/>
  <cols>
    <col min="1" max="1" width="10.421875" style="6" customWidth="1"/>
    <col min="2" max="2" width="6.421875" style="6" bestFit="1" customWidth="1"/>
    <col min="3" max="3" width="8.57421875" style="6" bestFit="1" customWidth="1"/>
    <col min="4" max="4" width="14.00390625" style="6" customWidth="1"/>
    <col min="5" max="5" width="7.421875" style="6" bestFit="1" customWidth="1"/>
    <col min="6" max="6" width="8.7109375" style="6" bestFit="1" customWidth="1"/>
    <col min="7" max="17" width="9.140625" style="6" customWidth="1"/>
    <col min="18" max="18" width="13.8515625" style="6" bestFit="1" customWidth="1"/>
    <col min="19" max="16384" width="9.140625" style="6" customWidth="1"/>
  </cols>
  <sheetData>
    <row r="1" spans="1:19" ht="12.75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12.75">
      <c r="A2" s="106" t="s">
        <v>51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12.75">
      <c r="A3" s="106" t="s">
        <v>25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ht="12.75">
      <c r="A4" s="107" t="s">
        <v>50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ht="12.75">
      <c r="A5" s="106" t="s">
        <v>17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</row>
    <row r="6" ht="13.5" thickBot="1"/>
    <row r="7" spans="2:16" ht="13.5" thickBot="1">
      <c r="B7" s="115" t="s">
        <v>1</v>
      </c>
      <c r="C7" s="109"/>
      <c r="D7" s="109"/>
      <c r="E7" s="109"/>
      <c r="F7" s="110"/>
      <c r="G7" s="108" t="s">
        <v>2</v>
      </c>
      <c r="H7" s="109"/>
      <c r="I7" s="109"/>
      <c r="J7" s="109"/>
      <c r="K7" s="110"/>
      <c r="L7" s="116" t="s">
        <v>13</v>
      </c>
      <c r="M7" s="112"/>
      <c r="N7" s="112"/>
      <c r="O7" s="112"/>
      <c r="P7" s="113"/>
    </row>
    <row r="8" spans="2:16" ht="12.75">
      <c r="B8" s="26"/>
      <c r="C8" s="9" t="s">
        <v>5</v>
      </c>
      <c r="D8" s="13" t="s">
        <v>19</v>
      </c>
      <c r="E8" s="8" t="s">
        <v>6</v>
      </c>
      <c r="F8" s="40" t="s">
        <v>4</v>
      </c>
      <c r="G8" s="26"/>
      <c r="H8" s="8" t="s">
        <v>5</v>
      </c>
      <c r="I8" s="8" t="s">
        <v>19</v>
      </c>
      <c r="J8" s="8" t="s">
        <v>6</v>
      </c>
      <c r="K8" s="40" t="s">
        <v>4</v>
      </c>
      <c r="L8" s="8"/>
      <c r="M8" s="8" t="s">
        <v>5</v>
      </c>
      <c r="N8" s="13" t="s">
        <v>19</v>
      </c>
      <c r="O8" s="8" t="s">
        <v>6</v>
      </c>
      <c r="P8" s="40" t="s">
        <v>4</v>
      </c>
    </row>
    <row r="9" spans="2:16" ht="12.75">
      <c r="B9" s="14" t="s">
        <v>0</v>
      </c>
      <c r="C9" s="13" t="s">
        <v>18</v>
      </c>
      <c r="D9" s="13" t="s">
        <v>18</v>
      </c>
      <c r="E9" s="55" t="s">
        <v>26</v>
      </c>
      <c r="F9" s="41" t="s">
        <v>24</v>
      </c>
      <c r="G9" s="15" t="s">
        <v>3</v>
      </c>
      <c r="H9" s="15" t="s">
        <v>18</v>
      </c>
      <c r="I9" s="14" t="s">
        <v>18</v>
      </c>
      <c r="J9" s="55" t="s">
        <v>26</v>
      </c>
      <c r="K9" s="41" t="s">
        <v>24</v>
      </c>
      <c r="L9" s="14" t="s">
        <v>22</v>
      </c>
      <c r="M9" s="14" t="s">
        <v>18</v>
      </c>
      <c r="N9" s="13" t="s">
        <v>18</v>
      </c>
      <c r="O9" s="55" t="s">
        <v>26</v>
      </c>
      <c r="P9" s="41" t="s">
        <v>24</v>
      </c>
    </row>
    <row r="10" spans="2:16" ht="13.5" thickBot="1">
      <c r="B10" s="18"/>
      <c r="C10" s="19"/>
      <c r="D10" s="22"/>
      <c r="E10" s="31" t="s">
        <v>33</v>
      </c>
      <c r="F10" s="49">
        <v>40544</v>
      </c>
      <c r="G10" s="20"/>
      <c r="H10" s="20"/>
      <c r="I10" s="20"/>
      <c r="J10" s="31" t="s">
        <v>33</v>
      </c>
      <c r="K10" s="49">
        <f>F10</f>
        <v>40544</v>
      </c>
      <c r="L10" s="18"/>
      <c r="M10" s="18"/>
      <c r="N10" s="22"/>
      <c r="O10" s="31" t="s">
        <v>33</v>
      </c>
      <c r="P10" s="49">
        <f>F10</f>
        <v>40544</v>
      </c>
    </row>
    <row r="11" spans="2:16" ht="12.75">
      <c r="B11" s="8" t="s">
        <v>7</v>
      </c>
      <c r="C11" s="45">
        <v>1</v>
      </c>
      <c r="D11" s="24">
        <v>345</v>
      </c>
      <c r="E11" s="47">
        <f>D11/D17</f>
        <v>0.02184097239807546</v>
      </c>
      <c r="F11" s="24">
        <f>D11+novembre!F11</f>
        <v>1020211</v>
      </c>
      <c r="G11" s="26" t="s">
        <v>7</v>
      </c>
      <c r="H11" s="45">
        <v>0</v>
      </c>
      <c r="I11" s="24">
        <v>0</v>
      </c>
      <c r="J11" s="76">
        <f>I11/I17</f>
        <v>0</v>
      </c>
      <c r="K11" s="24">
        <f>I11+novembre!K11</f>
        <v>33106407</v>
      </c>
      <c r="L11" s="57">
        <v>908</v>
      </c>
      <c r="M11" s="45">
        <v>0</v>
      </c>
      <c r="N11" s="24">
        <v>0</v>
      </c>
      <c r="O11" s="76">
        <f>N11/N17</f>
        <v>0</v>
      </c>
      <c r="P11" s="24">
        <f>N11+novembre!P11</f>
        <v>42397420</v>
      </c>
    </row>
    <row r="12" spans="2:16" ht="12.75">
      <c r="B12" s="14" t="s">
        <v>14</v>
      </c>
      <c r="C12" s="46">
        <v>1</v>
      </c>
      <c r="D12" s="29">
        <v>5557</v>
      </c>
      <c r="E12" s="48">
        <f>D12/D17</f>
        <v>0.35179792352494305</v>
      </c>
      <c r="F12" s="29">
        <f>D12+novembre!F12</f>
        <v>3449099</v>
      </c>
      <c r="G12" s="15" t="s">
        <v>8</v>
      </c>
      <c r="H12" s="46">
        <v>0</v>
      </c>
      <c r="I12" s="29">
        <v>0</v>
      </c>
      <c r="J12" s="77">
        <f>I12/I17</f>
        <v>0</v>
      </c>
      <c r="K12" s="29">
        <f>I12+novembre!K12</f>
        <v>9320368</v>
      </c>
      <c r="L12" s="58">
        <v>198</v>
      </c>
      <c r="M12" s="46">
        <v>0</v>
      </c>
      <c r="N12" s="29">
        <v>0</v>
      </c>
      <c r="O12" s="77">
        <f>N12/N17</f>
        <v>0</v>
      </c>
      <c r="P12" s="29">
        <f>N12+novembre!P12</f>
        <v>73808380</v>
      </c>
    </row>
    <row r="13" spans="2:16" ht="12.75">
      <c r="B13" s="14" t="s">
        <v>10</v>
      </c>
      <c r="C13" s="46">
        <v>2</v>
      </c>
      <c r="D13" s="29">
        <v>7980</v>
      </c>
      <c r="E13" s="48">
        <f>D13/D17</f>
        <v>0.5051911876424411</v>
      </c>
      <c r="F13" s="29">
        <f>D13+novembre!F13</f>
        <v>42176506</v>
      </c>
      <c r="G13" s="15" t="s">
        <v>9</v>
      </c>
      <c r="H13" s="46">
        <v>5</v>
      </c>
      <c r="I13" s="29">
        <v>14046</v>
      </c>
      <c r="J13" s="77">
        <f>I13/I17</f>
        <v>0.8892124588503418</v>
      </c>
      <c r="K13" s="29">
        <f>I13+novembre!K13</f>
        <v>38390532</v>
      </c>
      <c r="L13" s="13" t="s">
        <v>12</v>
      </c>
      <c r="M13" s="46">
        <v>7</v>
      </c>
      <c r="N13" s="29">
        <v>15796</v>
      </c>
      <c r="O13" s="77">
        <f>N13/N17</f>
        <v>1</v>
      </c>
      <c r="P13" s="29">
        <f>N13+novembre!P13</f>
        <v>16136751</v>
      </c>
    </row>
    <row r="14" spans="2:16" ht="12.75">
      <c r="B14" s="14" t="s">
        <v>16</v>
      </c>
      <c r="C14" s="46">
        <v>0</v>
      </c>
      <c r="D14" s="29">
        <v>0</v>
      </c>
      <c r="E14" s="48">
        <f>D14/D17</f>
        <v>0</v>
      </c>
      <c r="F14" s="29">
        <f>D14+novembre!F14</f>
        <v>0</v>
      </c>
      <c r="G14" s="15" t="s">
        <v>11</v>
      </c>
      <c r="H14" s="52">
        <v>2</v>
      </c>
      <c r="I14" s="29">
        <v>1750</v>
      </c>
      <c r="J14" s="77">
        <f>I14/I17</f>
        <v>0.11078754114965814</v>
      </c>
      <c r="K14" s="29">
        <f>I14+novembre!K14</f>
        <v>51525244</v>
      </c>
      <c r="L14" s="56"/>
      <c r="M14" s="46"/>
      <c r="N14" s="29"/>
      <c r="O14" s="77"/>
      <c r="P14" s="29"/>
    </row>
    <row r="15" spans="2:16" ht="12.75">
      <c r="B15" s="14" t="s">
        <v>23</v>
      </c>
      <c r="C15" s="46">
        <v>2</v>
      </c>
      <c r="D15" s="29">
        <v>1069</v>
      </c>
      <c r="E15" s="48">
        <f>D15/D17</f>
        <v>0.06767536085084831</v>
      </c>
      <c r="F15" s="29">
        <f>D15+novembre!F15</f>
        <v>19865107</v>
      </c>
      <c r="G15" s="15"/>
      <c r="H15" s="52"/>
      <c r="I15" s="29"/>
      <c r="J15" s="77"/>
      <c r="K15" s="29"/>
      <c r="L15" s="56"/>
      <c r="M15" s="46"/>
      <c r="N15" s="29"/>
      <c r="O15" s="77"/>
      <c r="P15" s="29"/>
    </row>
    <row r="16" spans="2:16" ht="13.5" thickBot="1">
      <c r="B16" s="14" t="s">
        <v>32</v>
      </c>
      <c r="C16" s="46">
        <v>1</v>
      </c>
      <c r="D16" s="29">
        <v>845</v>
      </c>
      <c r="E16" s="48">
        <f>D16/D17</f>
        <v>0.05349455558369207</v>
      </c>
      <c r="F16" s="29">
        <f>D16+novembre!F16</f>
        <v>42590628</v>
      </c>
      <c r="G16" s="29"/>
      <c r="H16" s="52"/>
      <c r="I16" s="43"/>
      <c r="J16" s="77"/>
      <c r="K16" s="20"/>
      <c r="L16" s="56"/>
      <c r="M16" s="46"/>
      <c r="N16" s="29"/>
      <c r="O16" s="77"/>
      <c r="P16" s="20"/>
    </row>
    <row r="17" spans="2:18" ht="13.5" thickBot="1">
      <c r="B17" s="67" t="s">
        <v>4</v>
      </c>
      <c r="C17" s="67">
        <f>SUM(C11:C16)</f>
        <v>7</v>
      </c>
      <c r="D17" s="68">
        <f>SUM(D11:D16)</f>
        <v>15796</v>
      </c>
      <c r="E17" s="44">
        <f>SUM(E11:E16)</f>
        <v>1</v>
      </c>
      <c r="F17" s="69">
        <f>SUM(F11:F16)</f>
        <v>109101551</v>
      </c>
      <c r="G17" s="67" t="s">
        <v>4</v>
      </c>
      <c r="H17" s="69">
        <f>SUM(H11:H14)</f>
        <v>7</v>
      </c>
      <c r="I17" s="68">
        <f>SUM(I11:I14)</f>
        <v>15796</v>
      </c>
      <c r="J17" s="44">
        <f>SUM(J11:J14)</f>
        <v>1</v>
      </c>
      <c r="K17" s="78">
        <f>SUM(K11:K14)</f>
        <v>132342551</v>
      </c>
      <c r="L17" s="67" t="s">
        <v>4</v>
      </c>
      <c r="M17" s="67">
        <f>SUM(M11:M16)</f>
        <v>7</v>
      </c>
      <c r="N17" s="68">
        <f>SUM(N11:N13)</f>
        <v>15796</v>
      </c>
      <c r="O17" s="44">
        <f>SUM(O11:O13)</f>
        <v>1</v>
      </c>
      <c r="P17" s="78">
        <f>SUM(P11:P13)</f>
        <v>132342551</v>
      </c>
      <c r="R17" s="64"/>
    </row>
    <row r="18" spans="4:16" ht="12.75">
      <c r="D18" s="35"/>
      <c r="F18" s="35"/>
      <c r="G18" s="35"/>
      <c r="H18" s="35"/>
      <c r="I18" s="35"/>
      <c r="K18" s="35"/>
      <c r="N18" s="35"/>
      <c r="P18" s="35"/>
    </row>
    <row r="19" spans="4:16" ht="12.75">
      <c r="D19" s="35"/>
      <c r="F19" s="35"/>
      <c r="G19" s="35"/>
      <c r="H19" s="35"/>
      <c r="I19" s="35"/>
      <c r="K19" s="35"/>
      <c r="N19" s="35"/>
      <c r="P19" s="35"/>
    </row>
    <row r="20" spans="4:16" ht="12.75">
      <c r="D20" s="36"/>
      <c r="E20" s="37"/>
      <c r="F20" s="36"/>
      <c r="G20" s="36"/>
      <c r="H20" s="36"/>
      <c r="I20" s="36"/>
      <c r="J20" s="37"/>
      <c r="K20" s="36"/>
      <c r="L20" s="37"/>
      <c r="M20" s="37"/>
      <c r="N20" s="36"/>
      <c r="O20" s="37"/>
      <c r="P20" s="36"/>
    </row>
    <row r="21" spans="4:16" ht="12.75">
      <c r="D21" s="35"/>
      <c r="F21" s="35"/>
      <c r="G21" s="35"/>
      <c r="H21" s="35"/>
      <c r="I21" s="35"/>
      <c r="K21" s="35"/>
      <c r="N21" s="35"/>
      <c r="P21" s="35"/>
    </row>
    <row r="22" spans="4:16" ht="12.75">
      <c r="D22" s="35"/>
      <c r="F22" s="35"/>
      <c r="G22" s="35"/>
      <c r="H22" s="35"/>
      <c r="I22" s="35"/>
      <c r="K22" s="35"/>
      <c r="N22" s="35"/>
      <c r="P22" s="35"/>
    </row>
    <row r="23" spans="4:16" ht="12.75">
      <c r="D23" s="35"/>
      <c r="F23" s="35"/>
      <c r="G23" s="35"/>
      <c r="H23" s="35"/>
      <c r="I23" s="35"/>
      <c r="K23" s="35"/>
      <c r="N23" s="35"/>
      <c r="P23" s="35"/>
    </row>
    <row r="24" spans="4:16" ht="12.75">
      <c r="D24" s="35"/>
      <c r="F24" s="35"/>
      <c r="G24" s="35"/>
      <c r="H24" s="35"/>
      <c r="I24" s="35"/>
      <c r="K24" s="35"/>
      <c r="N24" s="35"/>
      <c r="P24" s="35"/>
    </row>
    <row r="25" spans="4:16" ht="12.75">
      <c r="D25" s="35"/>
      <c r="F25" s="35"/>
      <c r="G25" s="35"/>
      <c r="H25" s="35"/>
      <c r="I25" s="35"/>
      <c r="K25" s="35"/>
      <c r="N25" s="35"/>
      <c r="P25" s="35"/>
    </row>
    <row r="26" spans="4:16" ht="12.75">
      <c r="D26" s="35"/>
      <c r="F26" s="35"/>
      <c r="G26" s="35"/>
      <c r="H26" s="35"/>
      <c r="I26" s="35"/>
      <c r="K26" s="35"/>
      <c r="N26" s="35"/>
      <c r="P26" s="35"/>
    </row>
    <row r="27" spans="4:16" ht="12.75">
      <c r="D27" s="35"/>
      <c r="F27" s="35"/>
      <c r="G27" s="35"/>
      <c r="H27" s="35"/>
      <c r="I27" s="35"/>
      <c r="K27" s="35"/>
      <c r="N27" s="35"/>
      <c r="P27" s="35"/>
    </row>
    <row r="28" spans="4:16" ht="12.75">
      <c r="D28" s="35"/>
      <c r="F28" s="35"/>
      <c r="G28" s="35"/>
      <c r="H28" s="35"/>
      <c r="I28" s="35"/>
      <c r="K28" s="35"/>
      <c r="N28" s="35"/>
      <c r="P28" s="35"/>
    </row>
    <row r="29" spans="4:16" ht="12.75">
      <c r="D29" s="35"/>
      <c r="F29" s="35"/>
      <c r="G29" s="35"/>
      <c r="H29" s="35"/>
      <c r="I29" s="35"/>
      <c r="K29" s="35"/>
      <c r="N29" s="35"/>
      <c r="P29" s="35"/>
    </row>
    <row r="30" spans="4:16" ht="12.75">
      <c r="D30" s="38"/>
      <c r="F30" s="35"/>
      <c r="G30" s="35"/>
      <c r="H30" s="35"/>
      <c r="I30" s="35"/>
      <c r="K30" s="35"/>
      <c r="N30" s="35"/>
      <c r="P30" s="35"/>
    </row>
    <row r="31" spans="4:16" ht="12.75">
      <c r="D31" s="35"/>
      <c r="F31" s="35"/>
      <c r="G31" s="35"/>
      <c r="H31" s="35"/>
      <c r="I31" s="35"/>
      <c r="K31" s="35"/>
      <c r="N31" s="35"/>
      <c r="P31" s="35"/>
    </row>
    <row r="32" spans="4:16" ht="12.75">
      <c r="D32" s="35"/>
      <c r="F32" s="35"/>
      <c r="G32" s="35"/>
      <c r="H32" s="35"/>
      <c r="I32" s="35"/>
      <c r="K32" s="35"/>
      <c r="N32" s="35"/>
      <c r="P32" s="35"/>
    </row>
    <row r="33" spans="4:16" ht="12.75">
      <c r="D33" s="35"/>
      <c r="F33" s="35"/>
      <c r="G33" s="35"/>
      <c r="H33" s="35"/>
      <c r="I33" s="35"/>
      <c r="K33" s="35"/>
      <c r="N33" s="35"/>
      <c r="P33" s="35"/>
    </row>
    <row r="34" spans="4:16" ht="12.75">
      <c r="D34" s="35"/>
      <c r="F34" s="35"/>
      <c r="G34" s="35"/>
      <c r="H34" s="35"/>
      <c r="I34" s="35"/>
      <c r="K34" s="35"/>
      <c r="N34" s="35"/>
      <c r="P34" s="35"/>
    </row>
    <row r="36" ht="12.75">
      <c r="D36" s="61"/>
    </row>
    <row r="37" ht="12.75">
      <c r="D37" s="61"/>
    </row>
    <row r="38" ht="12.75">
      <c r="D38" s="61"/>
    </row>
    <row r="39" ht="12.75">
      <c r="D39" s="61"/>
    </row>
    <row r="40" ht="12.75">
      <c r="D40" s="61"/>
    </row>
    <row r="41" ht="12.75">
      <c r="D41" s="61"/>
    </row>
    <row r="42" ht="12.75">
      <c r="D42" s="63"/>
    </row>
  </sheetData>
  <sheetProtection/>
  <mergeCells count="8">
    <mergeCell ref="L7:P7"/>
    <mergeCell ref="B7:F7"/>
    <mergeCell ref="G7:K7"/>
    <mergeCell ref="A5:S5"/>
    <mergeCell ref="A1:S1"/>
    <mergeCell ref="A2:S2"/>
    <mergeCell ref="A3:S3"/>
    <mergeCell ref="A4:S4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10.421875" style="6" customWidth="1"/>
    <col min="2" max="2" width="6.421875" style="6" bestFit="1" customWidth="1"/>
    <col min="3" max="3" width="8.57421875" style="6" bestFit="1" customWidth="1"/>
    <col min="4" max="4" width="14.00390625" style="6" customWidth="1"/>
    <col min="5" max="5" width="7.421875" style="6" bestFit="1" customWidth="1"/>
    <col min="6" max="6" width="8.7109375" style="6" bestFit="1" customWidth="1"/>
    <col min="7" max="17" width="9.140625" style="6" customWidth="1"/>
    <col min="18" max="18" width="13.8515625" style="6" bestFit="1" customWidth="1"/>
    <col min="19" max="16384" width="9.140625" style="6" customWidth="1"/>
  </cols>
  <sheetData>
    <row r="1" spans="1:19" ht="12.75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12.75">
      <c r="A2" s="106" t="s">
        <v>36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12.75">
      <c r="A3" s="106" t="s">
        <v>25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ht="12.75">
      <c r="A4" s="107" t="s">
        <v>40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ht="12.75">
      <c r="A5" s="106" t="s">
        <v>17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</row>
    <row r="6" ht="13.5" thickBot="1"/>
    <row r="7" spans="2:16" ht="13.5" thickBot="1">
      <c r="B7" s="115" t="s">
        <v>1</v>
      </c>
      <c r="C7" s="109"/>
      <c r="D7" s="109"/>
      <c r="E7" s="109"/>
      <c r="F7" s="110"/>
      <c r="G7" s="108" t="s">
        <v>2</v>
      </c>
      <c r="H7" s="109"/>
      <c r="I7" s="109"/>
      <c r="J7" s="109"/>
      <c r="K7" s="110"/>
      <c r="L7" s="116" t="s">
        <v>13</v>
      </c>
      <c r="M7" s="112"/>
      <c r="N7" s="112"/>
      <c r="O7" s="112"/>
      <c r="P7" s="113"/>
    </row>
    <row r="8" spans="2:16" ht="12.75">
      <c r="B8" s="26"/>
      <c r="C8" s="9" t="s">
        <v>5</v>
      </c>
      <c r="D8" s="13" t="s">
        <v>19</v>
      </c>
      <c r="E8" s="8" t="s">
        <v>6</v>
      </c>
      <c r="F8" s="40" t="s">
        <v>4</v>
      </c>
      <c r="G8" s="26"/>
      <c r="H8" s="8" t="s">
        <v>5</v>
      </c>
      <c r="I8" s="8" t="s">
        <v>19</v>
      </c>
      <c r="J8" s="8" t="s">
        <v>6</v>
      </c>
      <c r="K8" s="40" t="s">
        <v>4</v>
      </c>
      <c r="L8" s="8"/>
      <c r="M8" s="8" t="s">
        <v>5</v>
      </c>
      <c r="N8" s="13" t="s">
        <v>19</v>
      </c>
      <c r="O8" s="8" t="s">
        <v>6</v>
      </c>
      <c r="P8" s="40" t="s">
        <v>4</v>
      </c>
    </row>
    <row r="9" spans="2:16" ht="12.75">
      <c r="B9" s="14" t="s">
        <v>0</v>
      </c>
      <c r="C9" s="13" t="s">
        <v>18</v>
      </c>
      <c r="D9" s="13" t="s">
        <v>18</v>
      </c>
      <c r="E9" s="55" t="s">
        <v>26</v>
      </c>
      <c r="F9" s="41" t="s">
        <v>24</v>
      </c>
      <c r="G9" s="15" t="s">
        <v>3</v>
      </c>
      <c r="H9" s="15" t="s">
        <v>18</v>
      </c>
      <c r="I9" s="14" t="s">
        <v>18</v>
      </c>
      <c r="J9" s="55" t="s">
        <v>26</v>
      </c>
      <c r="K9" s="41" t="s">
        <v>24</v>
      </c>
      <c r="L9" s="14" t="s">
        <v>22</v>
      </c>
      <c r="M9" s="14" t="s">
        <v>18</v>
      </c>
      <c r="N9" s="13" t="s">
        <v>18</v>
      </c>
      <c r="O9" s="55" t="s">
        <v>26</v>
      </c>
      <c r="P9" s="41" t="s">
        <v>24</v>
      </c>
    </row>
    <row r="10" spans="2:16" ht="13.5" thickBot="1">
      <c r="B10" s="18"/>
      <c r="C10" s="19"/>
      <c r="D10" s="22"/>
      <c r="E10" s="31" t="s">
        <v>33</v>
      </c>
      <c r="F10" s="49">
        <v>40544</v>
      </c>
      <c r="G10" s="20"/>
      <c r="H10" s="20"/>
      <c r="I10" s="20"/>
      <c r="J10" s="31" t="s">
        <v>33</v>
      </c>
      <c r="K10" s="49">
        <f>F10</f>
        <v>40544</v>
      </c>
      <c r="L10" s="18"/>
      <c r="M10" s="18"/>
      <c r="N10" s="22"/>
      <c r="O10" s="31" t="s">
        <v>33</v>
      </c>
      <c r="P10" s="49">
        <f>F10</f>
        <v>40544</v>
      </c>
    </row>
    <row r="11" spans="2:16" ht="12.75">
      <c r="B11" s="8" t="s">
        <v>7</v>
      </c>
      <c r="C11" s="45">
        <v>0</v>
      </c>
      <c r="D11" s="24">
        <v>0</v>
      </c>
      <c r="E11" s="76" t="e">
        <f>D11/D17</f>
        <v>#DIV/0!</v>
      </c>
      <c r="F11" s="24">
        <f>D11+DICEMBRE!F11</f>
        <v>1020211</v>
      </c>
      <c r="G11" s="79" t="s">
        <v>7</v>
      </c>
      <c r="H11" s="45">
        <v>0</v>
      </c>
      <c r="I11" s="24">
        <v>0</v>
      </c>
      <c r="J11" s="76" t="e">
        <f>I11/I17</f>
        <v>#DIV/0!</v>
      </c>
      <c r="K11" s="24">
        <f>I11+DICEMBRE!K11</f>
        <v>33106407</v>
      </c>
      <c r="L11" s="57">
        <v>908</v>
      </c>
      <c r="M11" s="45">
        <v>0</v>
      </c>
      <c r="N11" s="24">
        <v>0</v>
      </c>
      <c r="O11" s="76" t="e">
        <f>N11/N17</f>
        <v>#DIV/0!</v>
      </c>
      <c r="P11" s="24">
        <f>N11+DICEMBRE!P11</f>
        <v>42397420</v>
      </c>
    </row>
    <row r="12" spans="2:16" ht="12.75">
      <c r="B12" s="14" t="s">
        <v>14</v>
      </c>
      <c r="C12" s="46">
        <v>0</v>
      </c>
      <c r="D12" s="29">
        <v>0</v>
      </c>
      <c r="E12" s="77" t="e">
        <f>D12/D17</f>
        <v>#DIV/0!</v>
      </c>
      <c r="F12" s="29">
        <f>D12+DICEMBRE!F12</f>
        <v>3449099</v>
      </c>
      <c r="G12" s="16" t="s">
        <v>8</v>
      </c>
      <c r="H12" s="46">
        <v>0</v>
      </c>
      <c r="I12" s="29">
        <v>0</v>
      </c>
      <c r="J12" s="77" t="e">
        <f>I12/I17</f>
        <v>#DIV/0!</v>
      </c>
      <c r="K12" s="29">
        <f>I12+DICEMBRE!K12</f>
        <v>9320368</v>
      </c>
      <c r="L12" s="58">
        <v>198</v>
      </c>
      <c r="M12" s="46">
        <v>0</v>
      </c>
      <c r="N12" s="29">
        <v>0</v>
      </c>
      <c r="O12" s="77" t="e">
        <f>N12/N17</f>
        <v>#DIV/0!</v>
      </c>
      <c r="P12" s="29">
        <f>N12+DICEMBRE!P12</f>
        <v>73808380</v>
      </c>
    </row>
    <row r="13" spans="2:16" ht="12.75">
      <c r="B13" s="14" t="s">
        <v>10</v>
      </c>
      <c r="C13" s="46">
        <v>0</v>
      </c>
      <c r="D13" s="29">
        <v>0</v>
      </c>
      <c r="E13" s="77" t="e">
        <f>D13/D17</f>
        <v>#DIV/0!</v>
      </c>
      <c r="F13" s="29">
        <f>D13+DICEMBRE!F13</f>
        <v>42176506</v>
      </c>
      <c r="G13" s="16" t="s">
        <v>9</v>
      </c>
      <c r="H13" s="46">
        <v>0</v>
      </c>
      <c r="I13" s="29">
        <v>0</v>
      </c>
      <c r="J13" s="77" t="e">
        <f>I13/I17</f>
        <v>#DIV/0!</v>
      </c>
      <c r="K13" s="29">
        <f>I13+DICEMBRE!K13</f>
        <v>38390532</v>
      </c>
      <c r="L13" s="13" t="s">
        <v>12</v>
      </c>
      <c r="M13" s="46">
        <v>0</v>
      </c>
      <c r="N13" s="29">
        <v>0</v>
      </c>
      <c r="O13" s="77" t="e">
        <f>N13/N17</f>
        <v>#DIV/0!</v>
      </c>
      <c r="P13" s="29">
        <f>N13+DICEMBRE!P13</f>
        <v>16136751</v>
      </c>
    </row>
    <row r="14" spans="2:16" ht="12.75">
      <c r="B14" s="14" t="s">
        <v>16</v>
      </c>
      <c r="C14" s="46">
        <v>0</v>
      </c>
      <c r="D14" s="29">
        <v>0</v>
      </c>
      <c r="E14" s="77" t="e">
        <f>D14/D17</f>
        <v>#DIV/0!</v>
      </c>
      <c r="F14" s="29">
        <f>D14+DICEMBRE!F14</f>
        <v>0</v>
      </c>
      <c r="G14" s="16" t="s">
        <v>11</v>
      </c>
      <c r="H14" s="52">
        <v>0</v>
      </c>
      <c r="I14" s="29">
        <v>0</v>
      </c>
      <c r="J14" s="77" t="e">
        <f>I14/I17</f>
        <v>#DIV/0!</v>
      </c>
      <c r="K14" s="29">
        <f>I14+DICEMBRE!K14</f>
        <v>51525244</v>
      </c>
      <c r="L14" s="56"/>
      <c r="M14" s="46"/>
      <c r="N14" s="29"/>
      <c r="O14" s="77"/>
      <c r="P14" s="29"/>
    </row>
    <row r="15" spans="2:16" ht="12.75">
      <c r="B15" s="14" t="s">
        <v>23</v>
      </c>
      <c r="C15" s="46">
        <v>0</v>
      </c>
      <c r="D15" s="29">
        <v>0</v>
      </c>
      <c r="E15" s="77" t="e">
        <f>D15/D17</f>
        <v>#DIV/0!</v>
      </c>
      <c r="F15" s="29">
        <f>D15+DICEMBRE!F15</f>
        <v>19865107</v>
      </c>
      <c r="G15" s="16"/>
      <c r="H15" s="52"/>
      <c r="I15" s="29"/>
      <c r="J15" s="77"/>
      <c r="K15" s="29"/>
      <c r="L15" s="56"/>
      <c r="M15" s="46"/>
      <c r="N15" s="29"/>
      <c r="O15" s="77"/>
      <c r="P15" s="29"/>
    </row>
    <row r="16" spans="2:16" ht="13.5" thickBot="1">
      <c r="B16" s="14" t="s">
        <v>32</v>
      </c>
      <c r="C16" s="46">
        <v>0</v>
      </c>
      <c r="D16" s="29">
        <v>0</v>
      </c>
      <c r="E16" s="77" t="e">
        <f>D16/D17</f>
        <v>#DIV/0!</v>
      </c>
      <c r="F16" s="20">
        <f>D16+DICEMBRE!F16</f>
        <v>42590628</v>
      </c>
      <c r="G16" s="54"/>
      <c r="H16" s="52"/>
      <c r="I16" s="43"/>
      <c r="J16" s="77"/>
      <c r="K16" s="20"/>
      <c r="L16" s="56"/>
      <c r="M16" s="46"/>
      <c r="N16" s="29"/>
      <c r="O16" s="77"/>
      <c r="P16" s="20"/>
    </row>
    <row r="17" spans="2:18" ht="13.5" thickBot="1">
      <c r="B17" s="67" t="s">
        <v>4</v>
      </c>
      <c r="C17" s="67">
        <f>SUM(C11:C16)</f>
        <v>0</v>
      </c>
      <c r="D17" s="68">
        <f>SUM(D11:D16)</f>
        <v>0</v>
      </c>
      <c r="E17" s="44" t="e">
        <f>SUM(E11:E16)</f>
        <v>#DIV/0!</v>
      </c>
      <c r="F17" s="78">
        <f>SUM(F11:F16)</f>
        <v>109101551</v>
      </c>
      <c r="G17" s="67" t="s">
        <v>4</v>
      </c>
      <c r="H17" s="69">
        <f>SUM(H11:H14)</f>
        <v>0</v>
      </c>
      <c r="I17" s="68">
        <f>SUM(I11:I14)</f>
        <v>0</v>
      </c>
      <c r="J17" s="44" t="e">
        <f>SUM(J11:J14)</f>
        <v>#DIV/0!</v>
      </c>
      <c r="K17" s="78">
        <f>SUM(K11:K14)</f>
        <v>132342551</v>
      </c>
      <c r="L17" s="67" t="s">
        <v>4</v>
      </c>
      <c r="M17" s="67">
        <f>SUM(M11:M16)</f>
        <v>0</v>
      </c>
      <c r="N17" s="68">
        <f>SUM(N11:N13)</f>
        <v>0</v>
      </c>
      <c r="O17" s="44" t="e">
        <f>SUM(O11:O13)</f>
        <v>#DIV/0!</v>
      </c>
      <c r="P17" s="78">
        <f>SUM(P11:P13)</f>
        <v>132342551</v>
      </c>
      <c r="R17" s="64"/>
    </row>
    <row r="18" spans="4:16" ht="12.75">
      <c r="D18" s="35"/>
      <c r="F18" s="35"/>
      <c r="G18" s="35"/>
      <c r="H18" s="35"/>
      <c r="I18" s="35"/>
      <c r="K18" s="35"/>
      <c r="N18" s="35"/>
      <c r="P18" s="35"/>
    </row>
    <row r="19" spans="4:16" ht="12.75">
      <c r="D19" s="35"/>
      <c r="F19" s="35"/>
      <c r="G19" s="35"/>
      <c r="H19" s="35"/>
      <c r="I19" s="35"/>
      <c r="K19" s="35"/>
      <c r="N19" s="35"/>
      <c r="P19" s="35"/>
    </row>
    <row r="20" spans="4:16" ht="12.75">
      <c r="D20" s="36"/>
      <c r="E20" s="37"/>
      <c r="F20" s="36"/>
      <c r="G20" s="36"/>
      <c r="H20" s="36"/>
      <c r="I20" s="36"/>
      <c r="J20" s="37"/>
      <c r="K20" s="36"/>
      <c r="L20" s="37"/>
      <c r="M20" s="37"/>
      <c r="N20" s="36"/>
      <c r="O20" s="37"/>
      <c r="P20" s="36"/>
    </row>
    <row r="21" spans="4:16" ht="12.75">
      <c r="D21" s="35"/>
      <c r="F21" s="35"/>
      <c r="G21" s="35"/>
      <c r="H21" s="35"/>
      <c r="I21" s="35"/>
      <c r="K21" s="35"/>
      <c r="N21" s="35"/>
      <c r="P21" s="35"/>
    </row>
    <row r="22" spans="4:16" ht="12.75">
      <c r="D22" s="35"/>
      <c r="F22" s="35"/>
      <c r="G22" s="35"/>
      <c r="H22" s="35"/>
      <c r="I22" s="35"/>
      <c r="K22" s="35"/>
      <c r="N22" s="35"/>
      <c r="P22" s="35"/>
    </row>
    <row r="23" spans="4:16" ht="12.75">
      <c r="D23" s="35"/>
      <c r="F23" s="35"/>
      <c r="G23" s="35"/>
      <c r="H23" s="35"/>
      <c r="I23" s="35"/>
      <c r="K23" s="35"/>
      <c r="N23" s="35"/>
      <c r="P23" s="35"/>
    </row>
    <row r="24" spans="4:16" ht="12.75">
      <c r="D24" s="35"/>
      <c r="F24" s="35"/>
      <c r="G24" s="35"/>
      <c r="H24" s="35"/>
      <c r="I24" s="35"/>
      <c r="K24" s="35"/>
      <c r="N24" s="35"/>
      <c r="P24" s="35"/>
    </row>
    <row r="25" spans="4:16" ht="12.75">
      <c r="D25" s="35"/>
      <c r="F25" s="35"/>
      <c r="G25" s="35"/>
      <c r="H25" s="35"/>
      <c r="I25" s="35"/>
      <c r="K25" s="35"/>
      <c r="N25" s="35"/>
      <c r="P25" s="35"/>
    </row>
    <row r="26" spans="4:16" ht="12.75">
      <c r="D26" s="35"/>
      <c r="F26" s="35"/>
      <c r="G26" s="35"/>
      <c r="H26" s="35"/>
      <c r="I26" s="35"/>
      <c r="K26" s="35"/>
      <c r="N26" s="35"/>
      <c r="P26" s="35"/>
    </row>
    <row r="27" spans="4:16" ht="12.75">
      <c r="D27" s="35"/>
      <c r="F27" s="35"/>
      <c r="G27" s="35"/>
      <c r="H27" s="35"/>
      <c r="I27" s="35"/>
      <c r="K27" s="35"/>
      <c r="N27" s="35"/>
      <c r="P27" s="35"/>
    </row>
    <row r="28" spans="4:16" ht="12.75">
      <c r="D28" s="35"/>
      <c r="F28" s="35"/>
      <c r="G28" s="35"/>
      <c r="H28" s="35"/>
      <c r="I28" s="35"/>
      <c r="K28" s="35"/>
      <c r="N28" s="35"/>
      <c r="P28" s="35"/>
    </row>
    <row r="29" spans="4:16" ht="12.75">
      <c r="D29" s="35"/>
      <c r="F29" s="35"/>
      <c r="G29" s="35"/>
      <c r="H29" s="35"/>
      <c r="I29" s="35"/>
      <c r="K29" s="35"/>
      <c r="N29" s="35"/>
      <c r="P29" s="35"/>
    </row>
    <row r="30" spans="4:16" ht="12.75">
      <c r="D30" s="38"/>
      <c r="F30" s="35"/>
      <c r="G30" s="35"/>
      <c r="H30" s="35"/>
      <c r="I30" s="35"/>
      <c r="K30" s="35"/>
      <c r="N30" s="35"/>
      <c r="P30" s="35"/>
    </row>
    <row r="31" spans="4:16" ht="12.75">
      <c r="D31" s="35"/>
      <c r="F31" s="35"/>
      <c r="G31" s="35"/>
      <c r="H31" s="35"/>
      <c r="I31" s="35"/>
      <c r="K31" s="35"/>
      <c r="N31" s="35"/>
      <c r="P31" s="35"/>
    </row>
    <row r="32" spans="4:16" ht="12.75">
      <c r="D32" s="35"/>
      <c r="F32" s="35"/>
      <c r="G32" s="35"/>
      <c r="H32" s="35"/>
      <c r="I32" s="35"/>
      <c r="K32" s="35"/>
      <c r="N32" s="35"/>
      <c r="P32" s="35"/>
    </row>
    <row r="33" spans="4:16" ht="12.75">
      <c r="D33" s="35"/>
      <c r="F33" s="35"/>
      <c r="G33" s="35"/>
      <c r="H33" s="35"/>
      <c r="I33" s="35"/>
      <c r="K33" s="35"/>
      <c r="N33" s="35"/>
      <c r="P33" s="35"/>
    </row>
    <row r="34" spans="4:16" ht="12.75">
      <c r="D34" s="35"/>
      <c r="F34" s="35"/>
      <c r="G34" s="35"/>
      <c r="H34" s="35"/>
      <c r="I34" s="35"/>
      <c r="K34" s="35"/>
      <c r="N34" s="35"/>
      <c r="P34" s="35"/>
    </row>
    <row r="36" ht="12.75">
      <c r="D36" s="61"/>
    </row>
    <row r="37" ht="12.75">
      <c r="D37" s="61"/>
    </row>
    <row r="38" ht="12.75">
      <c r="D38" s="61"/>
    </row>
    <row r="39" ht="12.75">
      <c r="D39" s="61"/>
    </row>
    <row r="40" ht="12.75">
      <c r="D40" s="61"/>
    </row>
    <row r="41" ht="12.75">
      <c r="D41" s="61"/>
    </row>
    <row r="42" ht="12.75">
      <c r="D42" s="63"/>
    </row>
  </sheetData>
  <sheetProtection/>
  <mergeCells count="8">
    <mergeCell ref="L7:P7"/>
    <mergeCell ref="B7:F7"/>
    <mergeCell ref="G7:K7"/>
    <mergeCell ref="A5:S5"/>
    <mergeCell ref="A1:S1"/>
    <mergeCell ref="A2:S2"/>
    <mergeCell ref="A3:S3"/>
    <mergeCell ref="A4:S4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A3" sqref="A3:P3"/>
    </sheetView>
  </sheetViews>
  <sheetFormatPr defaultColWidth="9.140625" defaultRowHeight="12.75"/>
  <cols>
    <col min="1" max="3" width="9.140625" style="6" customWidth="1"/>
    <col min="4" max="4" width="16.57421875" style="6" customWidth="1"/>
    <col min="5" max="5" width="13.8515625" style="6" customWidth="1"/>
    <col min="6" max="8" width="9.140625" style="6" customWidth="1"/>
    <col min="9" max="9" width="15.8515625" style="6" customWidth="1"/>
    <col min="10" max="10" width="9.140625" style="6" customWidth="1"/>
    <col min="11" max="11" width="10.28125" style="6" customWidth="1"/>
    <col min="12" max="12" width="9.140625" style="6" customWidth="1"/>
    <col min="13" max="13" width="12.00390625" style="6" customWidth="1"/>
    <col min="14" max="16384" width="9.140625" style="6" customWidth="1"/>
  </cols>
  <sheetData>
    <row r="1" spans="1:16" ht="12.75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12.75">
      <c r="A2" s="106" t="s">
        <v>51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ht="12.75">
      <c r="A3" s="106" t="s">
        <v>25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ht="12.75">
      <c r="A4" s="107" t="s">
        <v>52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</row>
    <row r="5" spans="1:16" ht="12.75">
      <c r="A5" s="106" t="s">
        <v>17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</row>
    <row r="6" ht="13.5" thickBot="1"/>
    <row r="7" spans="2:13" ht="13.5" thickBot="1">
      <c r="B7" s="119" t="s">
        <v>37</v>
      </c>
      <c r="C7" s="120"/>
      <c r="D7" s="120"/>
      <c r="E7" s="120"/>
      <c r="F7" s="120" t="s">
        <v>38</v>
      </c>
      <c r="G7" s="120"/>
      <c r="H7" s="120"/>
      <c r="I7" s="120"/>
      <c r="J7" s="120" t="s">
        <v>39</v>
      </c>
      <c r="K7" s="120"/>
      <c r="L7" s="120"/>
      <c r="M7" s="121"/>
    </row>
    <row r="8" spans="2:13" ht="12.75">
      <c r="B8" s="26"/>
      <c r="C8" s="26" t="s">
        <v>27</v>
      </c>
      <c r="D8" s="26" t="s">
        <v>19</v>
      </c>
      <c r="E8" s="26" t="s">
        <v>6</v>
      </c>
      <c r="F8" s="26"/>
      <c r="G8" s="26" t="s">
        <v>27</v>
      </c>
      <c r="H8" s="26" t="s">
        <v>19</v>
      </c>
      <c r="I8" s="26" t="s">
        <v>6</v>
      </c>
      <c r="J8" s="26"/>
      <c r="K8" s="26" t="s">
        <v>28</v>
      </c>
      <c r="L8" s="26" t="s">
        <v>19</v>
      </c>
      <c r="M8" s="26" t="s">
        <v>6</v>
      </c>
    </row>
    <row r="9" spans="2:13" ht="12.75">
      <c r="B9" s="14" t="s">
        <v>0</v>
      </c>
      <c r="C9" s="14" t="s">
        <v>26</v>
      </c>
      <c r="D9" s="14" t="s">
        <v>29</v>
      </c>
      <c r="E9" s="14" t="s">
        <v>31</v>
      </c>
      <c r="F9" s="14" t="s">
        <v>3</v>
      </c>
      <c r="G9" s="14" t="s">
        <v>26</v>
      </c>
      <c r="H9" s="14" t="s">
        <v>29</v>
      </c>
      <c r="I9" s="14" t="s">
        <v>31</v>
      </c>
      <c r="J9" s="14" t="s">
        <v>22</v>
      </c>
      <c r="K9" s="14" t="s">
        <v>26</v>
      </c>
      <c r="L9" s="14" t="s">
        <v>29</v>
      </c>
      <c r="M9" s="14" t="s">
        <v>31</v>
      </c>
    </row>
    <row r="10" spans="2:13" ht="13.5" thickBot="1">
      <c r="B10" s="31"/>
      <c r="C10" s="31">
        <v>2012</v>
      </c>
      <c r="D10" s="31">
        <f>C10</f>
        <v>2012</v>
      </c>
      <c r="E10" s="31"/>
      <c r="F10" s="31"/>
      <c r="G10" s="31">
        <f>C10</f>
        <v>2012</v>
      </c>
      <c r="H10" s="31">
        <f>C10</f>
        <v>2012</v>
      </c>
      <c r="I10" s="31">
        <f>C10</f>
        <v>2012</v>
      </c>
      <c r="J10" s="31"/>
      <c r="K10" s="31">
        <f>C10</f>
        <v>2012</v>
      </c>
      <c r="L10" s="31">
        <f>C10</f>
        <v>2012</v>
      </c>
      <c r="M10" s="31"/>
    </row>
    <row r="11" spans="2:13" ht="12.75">
      <c r="B11" s="8" t="s">
        <v>7</v>
      </c>
      <c r="C11" s="10">
        <f>'gennaio '!C11+febbraio!C11+marzo!C11+aprile!C10+maggio!C11+'maggio 2'!C11+giugno!C11+luglio!C11+agosto!C11+'settembre '!C11+ottobre!C11+'novembre 1'!C11+novembre!C11+DICEMBRE!C11+'dicembre '!C11</f>
        <v>16</v>
      </c>
      <c r="D11" s="24">
        <f>'dicembre '!F11</f>
        <v>1020211</v>
      </c>
      <c r="E11" s="80">
        <f aca="true" t="shared" si="0" ref="E11:E16">D11/$D$17</f>
        <v>0.009351021966681299</v>
      </c>
      <c r="F11" s="8" t="s">
        <v>7</v>
      </c>
      <c r="G11" s="50">
        <f>'gennaio '!H11+febbraio!H11+marzo!H11+aprile!G12+maggio!H11+'maggio 2'!H11+giugno!H11+luglio!H11+agosto!H11+'settembre '!H11+ottobre!H11+'novembre 1'!H11+novembre!H11+DICEMBRE!H11+'dicembre '!H11</f>
        <v>17</v>
      </c>
      <c r="H11" s="24">
        <f>'dicembre '!K11</f>
        <v>33106407</v>
      </c>
      <c r="I11" s="86">
        <f>H11/$H$17</f>
        <v>0.2501569355422203</v>
      </c>
      <c r="J11" s="8">
        <v>908</v>
      </c>
      <c r="K11" s="87">
        <f>'gennaio '!M11+febbraio!M11+marzo!M11+aprile!K10+maggio!M11+'maggio 2'!M11+giugno!M11+luglio!M11+agosto!M11+'settembre '!M11+ottobre!M11+'novembre 1'!M11+novembre!M11+DICEMBRE!M11+'dicembre '!M11</f>
        <v>24</v>
      </c>
      <c r="L11" s="24">
        <f>'dicembre '!P11</f>
        <v>42397420</v>
      </c>
      <c r="M11" s="85">
        <f>L11/$L$17</f>
        <v>0.320361211716404</v>
      </c>
    </row>
    <row r="12" spans="2:13" ht="12.75">
      <c r="B12" s="14" t="s">
        <v>14</v>
      </c>
      <c r="C12" s="28">
        <f>'gennaio '!C12+febbraio!C12+marzo!C12+aprile!C11+maggio!C12+'maggio 2'!C12+giugno!C12+luglio!C12+agosto!C12+'settembre '!C12+ottobre!C12+'novembre 1'!C12+novembre!C12+DICEMBRE!C12+'dicembre '!C12</f>
        <v>25</v>
      </c>
      <c r="D12" s="29">
        <f>'dicembre '!F12</f>
        <v>3449099</v>
      </c>
      <c r="E12" s="81">
        <f t="shared" si="0"/>
        <v>0.031613656894758535</v>
      </c>
      <c r="F12" s="14" t="s">
        <v>8</v>
      </c>
      <c r="G12" s="51">
        <f>'gennaio '!H12+febbraio!H12+marzo!H12+aprile!G10+maggio!H12+'maggio 2'!H12+giugno!H12+luglio!H12+agosto!H12+'settembre '!H12+ottobre!H12+'novembre 1'!H12+novembre!H12+DICEMBRE!H12+'dicembre '!H12</f>
        <v>31</v>
      </c>
      <c r="H12" s="29">
        <f>'dicembre '!K12</f>
        <v>9320368</v>
      </c>
      <c r="I12" s="77">
        <f>H12/$H$17</f>
        <v>0.07042608692044934</v>
      </c>
      <c r="J12" s="14" t="s">
        <v>30</v>
      </c>
      <c r="K12" s="87">
        <f>'gennaio '!M12+febbraio!M12+marzo!M12+aprile!K11+maggio!M12+'maggio 2'!M12+giugno!M12+luglio!M12+agosto!M12+'settembre '!M12+ottobre!M12+'novembre 1'!M12+novembre!M12+DICEMBRE!M12+'dicembre '!M12</f>
        <v>35</v>
      </c>
      <c r="L12" s="29">
        <f>'dicembre '!P12</f>
        <v>73808380</v>
      </c>
      <c r="M12" s="48">
        <f>L12/$L$17</f>
        <v>0.5577070975456715</v>
      </c>
    </row>
    <row r="13" spans="2:13" ht="12.75">
      <c r="B13" s="14" t="s">
        <v>10</v>
      </c>
      <c r="C13" s="28">
        <f>'gennaio '!C13+febbraio!C13+marzo!C13+aprile!C12+maggio!C13+'maggio 2'!C13+giugno!C13+luglio!C13+agosto!C13+'settembre '!C13+ottobre!C13+'novembre 1'!C13+novembre!C13+DICEMBRE!C13+'dicembre '!C13</f>
        <v>66</v>
      </c>
      <c r="D13" s="29">
        <f>'dicembre '!F13</f>
        <v>42176506</v>
      </c>
      <c r="E13" s="81">
        <f t="shared" si="0"/>
        <v>0.3865802604401105</v>
      </c>
      <c r="F13" s="14" t="s">
        <v>9</v>
      </c>
      <c r="G13" s="51">
        <f>'gennaio '!H13+febbraio!H13+marzo!H13+aprile!G13+maggio!H13+'maggio 2'!H13+giugno!H13+luglio!H13+agosto!H13+'settembre '!H13+ottobre!H13+'novembre 1'!H13+novembre!H13+DICEMBRE!H13+'dicembre '!H13</f>
        <v>76</v>
      </c>
      <c r="H13" s="29">
        <f>'dicembre '!K13</f>
        <v>38390532</v>
      </c>
      <c r="I13" s="77">
        <f>H13/$H$17</f>
        <v>0.2900845700034904</v>
      </c>
      <c r="J13" s="14" t="s">
        <v>12</v>
      </c>
      <c r="K13" s="87">
        <f>'gennaio '!M13+febbraio!M13+marzo!M13+aprile!K12+maggio!M13+'maggio 2'!M13+giugno!M13+luglio!M13+agosto!M13+'settembre '!M13+ottobre!M13+'novembre 1'!M13+novembre!M13+DICEMBRE!M13+'dicembre '!M13</f>
        <v>113</v>
      </c>
      <c r="L13" s="29">
        <f>'dicembre '!P13</f>
        <v>16136751</v>
      </c>
      <c r="M13" s="48">
        <f>L13/$L$17</f>
        <v>0.1219316907379245</v>
      </c>
    </row>
    <row r="14" spans="2:13" ht="12.75">
      <c r="B14" s="14" t="s">
        <v>16</v>
      </c>
      <c r="C14" s="28">
        <f>'gennaio '!C14+febbraio!C14+marzo!C14+aprile!C13+maggio!C14+'maggio 2'!C14+giugno!C14+luglio!C14+agosto!C14+'settembre '!C14+ottobre!C14+'novembre 1'!C14+novembre!C14+DICEMBRE!C14+'dicembre '!C14</f>
        <v>0</v>
      </c>
      <c r="D14" s="29">
        <f>'dicembre '!F14</f>
        <v>0</v>
      </c>
      <c r="E14" s="81">
        <f t="shared" si="0"/>
        <v>0</v>
      </c>
      <c r="F14" s="14" t="s">
        <v>11</v>
      </c>
      <c r="G14" s="51">
        <f>'gennaio '!H14+febbraio!H14+marzo!H14+aprile!G11+maggio!H14+'maggio 2'!H14+giugno!H14+luglio!H14+agosto!H14+'settembre '!H14+ottobre!H14+'novembre 1'!H14+novembre!H14+DICEMBRE!H14+'dicembre '!H14</f>
        <v>48</v>
      </c>
      <c r="H14" s="29">
        <f>'dicembre '!K14</f>
        <v>51525244</v>
      </c>
      <c r="I14" s="77">
        <f>H14/$H$17</f>
        <v>0.38933240753383996</v>
      </c>
      <c r="J14" s="14"/>
      <c r="K14" s="87"/>
      <c r="L14" s="29"/>
      <c r="M14" s="48"/>
    </row>
    <row r="15" spans="2:13" ht="12.75">
      <c r="B15" s="14" t="s">
        <v>23</v>
      </c>
      <c r="C15" s="28">
        <f>'gennaio '!C15+febbraio!C15+marzo!C16+aprile!C15+maggio!C15+'maggio 2'!C15+giugno!C15+luglio!C15+agosto!C15+'settembre '!C15+ottobre!C15+'novembre 1'!C15+novembre!C15+DICEMBRE!C15+'dicembre '!C15</f>
        <v>42</v>
      </c>
      <c r="D15" s="29">
        <f>'dicembre '!F15</f>
        <v>19865107</v>
      </c>
      <c r="E15" s="81">
        <f t="shared" si="0"/>
        <v>0.18207905220339168</v>
      </c>
      <c r="F15" s="14"/>
      <c r="G15" s="51">
        <f>'gennaio '!H15+febbraio!H15+marzo!H16+aprile!G15+maggio!H15+'maggio 2'!H15+giugno!H15+luglio!H15+agosto!H15+'settembre '!H15+ottobre!H15+'novembre 1'!H15+novembre!H15+DICEMBRE!H15+'dicembre '!H15</f>
        <v>0</v>
      </c>
      <c r="H15" s="29"/>
      <c r="I15" s="77"/>
      <c r="J15" s="14"/>
      <c r="K15" s="87"/>
      <c r="L15" s="29"/>
      <c r="M15" s="48"/>
    </row>
    <row r="16" spans="2:13" ht="13.5" thickBot="1">
      <c r="B16" s="14" t="s">
        <v>32</v>
      </c>
      <c r="C16" s="28">
        <f>'gennaio '!C17+febbraio!C17+marzo!C17+aprile!C16+maggio!C16+'maggio 2'!C16+giugno!C16+luglio!C16+agosto!C16+'settembre '!C16+ottobre!C16+'novembre 1'!C16+novembre!C16+DICEMBRE!C16+'dicembre '!C16</f>
        <v>19</v>
      </c>
      <c r="D16" s="29">
        <f>'dicembre '!F16</f>
        <v>42590628</v>
      </c>
      <c r="E16" s="81">
        <f t="shared" si="0"/>
        <v>0.390376008495058</v>
      </c>
      <c r="F16" s="14"/>
      <c r="G16" s="51">
        <f>'gennaio '!H17+febbraio!H17+marzo!H17+aprile!G16+maggio!H16+'maggio 2'!H16+giugno!H16+luglio!H16+agosto!H16+'settembre '!H16+ottobre!H16+'novembre 1'!H16+novembre!H16+DICEMBRE!H16+'dicembre '!H16</f>
        <v>0</v>
      </c>
      <c r="H16" s="20"/>
      <c r="I16" s="77"/>
      <c r="J16" s="14"/>
      <c r="K16" s="87"/>
      <c r="L16" s="20"/>
      <c r="M16" s="48"/>
    </row>
    <row r="17" spans="2:13" ht="13.5" thickBot="1">
      <c r="B17" s="67" t="s">
        <v>4</v>
      </c>
      <c r="C17" s="67">
        <f>SUM(C11:C16)</f>
        <v>168</v>
      </c>
      <c r="D17" s="69">
        <f>SUM(D11:D16)</f>
        <v>109101551</v>
      </c>
      <c r="E17" s="84">
        <f>SUM(E11:E16)</f>
        <v>1</v>
      </c>
      <c r="F17" s="67" t="s">
        <v>4</v>
      </c>
      <c r="G17" s="69">
        <f>SUM(G11:G16)</f>
        <v>172</v>
      </c>
      <c r="H17" s="69">
        <f>SUM(H11:H14)</f>
        <v>132342551</v>
      </c>
      <c r="I17" s="84">
        <f>SUM(I11:I14)</f>
        <v>1</v>
      </c>
      <c r="J17" s="67" t="s">
        <v>4</v>
      </c>
      <c r="K17" s="67">
        <f>SUM(K11:K16)</f>
        <v>172</v>
      </c>
      <c r="L17" s="69">
        <f>SUM(L11:L13)</f>
        <v>132342551</v>
      </c>
      <c r="M17" s="84">
        <f>SUM(M11:M13)</f>
        <v>1</v>
      </c>
    </row>
    <row r="18" spans="4:12" ht="12.75">
      <c r="D18" s="35"/>
      <c r="F18" s="35"/>
      <c r="G18" s="35"/>
      <c r="H18" s="35"/>
      <c r="L18" s="35"/>
    </row>
    <row r="19" spans="4:12" ht="12.75">
      <c r="D19" s="35"/>
      <c r="F19" s="35"/>
      <c r="G19" s="35"/>
      <c r="H19" s="35"/>
      <c r="L19" s="35"/>
    </row>
    <row r="20" spans="4:13" ht="12.75">
      <c r="D20" s="36"/>
      <c r="E20" s="37"/>
      <c r="F20" s="36"/>
      <c r="G20" s="36"/>
      <c r="H20" s="36"/>
      <c r="I20" s="37"/>
      <c r="J20" s="37"/>
      <c r="K20" s="37"/>
      <c r="L20" s="36"/>
      <c r="M20" s="37"/>
    </row>
    <row r="21" spans="4:12" ht="12.75">
      <c r="D21" s="35"/>
      <c r="F21" s="35"/>
      <c r="G21" s="35"/>
      <c r="H21" s="35"/>
      <c r="L21" s="35"/>
    </row>
    <row r="22" spans="4:12" ht="12.75">
      <c r="D22" s="35"/>
      <c r="F22" s="35"/>
      <c r="G22" s="35"/>
      <c r="H22" s="35"/>
      <c r="L22" s="35"/>
    </row>
    <row r="23" spans="4:12" ht="12.75">
      <c r="D23" s="35"/>
      <c r="F23" s="35"/>
      <c r="G23" s="35"/>
      <c r="H23" s="35"/>
      <c r="L23" s="35"/>
    </row>
    <row r="24" spans="4:12" ht="12.75">
      <c r="D24" s="35"/>
      <c r="F24" s="35"/>
      <c r="G24" s="35"/>
      <c r="H24" s="35"/>
      <c r="L24" s="35"/>
    </row>
    <row r="25" spans="4:12" ht="12.75">
      <c r="D25" s="35"/>
      <c r="F25" s="35"/>
      <c r="G25" s="35"/>
      <c r="H25" s="35"/>
      <c r="L25" s="35"/>
    </row>
    <row r="26" spans="4:12" ht="12.75">
      <c r="D26" s="35"/>
      <c r="F26" s="35"/>
      <c r="G26" s="35"/>
      <c r="H26" s="35"/>
      <c r="L26" s="35"/>
    </row>
    <row r="27" spans="4:12" ht="12.75">
      <c r="D27" s="35"/>
      <c r="F27" s="35"/>
      <c r="G27" s="35"/>
      <c r="H27" s="35"/>
      <c r="L27" s="35"/>
    </row>
    <row r="28" spans="4:12" ht="12.75">
      <c r="D28" s="35"/>
      <c r="F28" s="35"/>
      <c r="G28" s="35"/>
      <c r="H28" s="35"/>
      <c r="L28" s="35"/>
    </row>
    <row r="29" spans="4:12" ht="12.75">
      <c r="D29" s="35"/>
      <c r="F29" s="35"/>
      <c r="G29" s="35"/>
      <c r="H29" s="35"/>
      <c r="L29" s="35"/>
    </row>
    <row r="30" spans="4:12" ht="12.75">
      <c r="D30" s="38"/>
      <c r="F30" s="35"/>
      <c r="G30" s="35"/>
      <c r="H30" s="35"/>
      <c r="L30" s="35"/>
    </row>
    <row r="31" spans="4:12" ht="12.75">
      <c r="D31" s="35"/>
      <c r="F31" s="35"/>
      <c r="G31" s="35"/>
      <c r="H31" s="35"/>
      <c r="L31" s="35"/>
    </row>
    <row r="32" spans="4:12" ht="12.75">
      <c r="D32" s="35"/>
      <c r="F32" s="35"/>
      <c r="G32" s="35"/>
      <c r="H32" s="35"/>
      <c r="L32" s="35"/>
    </row>
    <row r="33" spans="4:12" ht="12.75">
      <c r="D33" s="35"/>
      <c r="F33" s="35"/>
      <c r="G33" s="35"/>
      <c r="H33" s="35"/>
      <c r="L33" s="35"/>
    </row>
    <row r="34" spans="4:12" ht="12.75">
      <c r="D34" s="35"/>
      <c r="F34" s="35"/>
      <c r="G34" s="35"/>
      <c r="H34" s="35"/>
      <c r="L34" s="35"/>
    </row>
    <row r="36" spans="2:4" ht="12.75">
      <c r="B36" s="73"/>
      <c r="D36" s="72"/>
    </row>
    <row r="37" ht="12.75">
      <c r="D37" s="72"/>
    </row>
    <row r="38" spans="2:4" ht="12.75">
      <c r="B38" s="73"/>
      <c r="D38" s="72"/>
    </row>
    <row r="39" ht="12.75">
      <c r="D39" s="72"/>
    </row>
    <row r="40" ht="12.75">
      <c r="D40" s="72"/>
    </row>
    <row r="41" ht="12.75">
      <c r="D41" s="72"/>
    </row>
    <row r="42" ht="12.75">
      <c r="D42" s="72"/>
    </row>
    <row r="43" ht="12.75">
      <c r="D43" s="72"/>
    </row>
    <row r="44" ht="12.75">
      <c r="D44" s="74"/>
    </row>
  </sheetData>
  <sheetProtection/>
  <mergeCells count="8">
    <mergeCell ref="A5:P5"/>
    <mergeCell ref="B7:E7"/>
    <mergeCell ref="F7:I7"/>
    <mergeCell ref="J7:M7"/>
    <mergeCell ref="A1:P1"/>
    <mergeCell ref="A2:P2"/>
    <mergeCell ref="A3:P3"/>
    <mergeCell ref="A4:P4"/>
  </mergeCells>
  <printOptions/>
  <pageMargins left="0.75" right="0.75" top="1" bottom="1" header="0.5" footer="0.5"/>
  <pageSetup horizontalDpi="300" verticalDpi="300" orientation="landscape" paperSize="9" r:id="rId2"/>
  <ignoredErrors>
    <ignoredError sqref="H1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3" width="9.140625" style="6" customWidth="1"/>
    <col min="4" max="4" width="8.8515625" style="6" customWidth="1"/>
    <col min="5" max="5" width="12.7109375" style="6" bestFit="1" customWidth="1"/>
    <col min="6" max="12" width="9.140625" style="6" customWidth="1"/>
    <col min="13" max="13" width="7.8515625" style="6" customWidth="1"/>
    <col min="14" max="14" width="7.7109375" style="6" customWidth="1"/>
    <col min="15" max="15" width="8.421875" style="6" customWidth="1"/>
    <col min="16" max="16384" width="9.140625" style="6" customWidth="1"/>
  </cols>
  <sheetData>
    <row r="1" spans="1:19" ht="12.75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12.75">
      <c r="A2" s="106" t="s">
        <v>56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12.75">
      <c r="A3" s="106" t="s">
        <v>25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ht="12.75">
      <c r="A4" s="107" t="s">
        <v>55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ht="12.75">
      <c r="A5" s="106" t="s">
        <v>17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</row>
    <row r="6" ht="13.5" thickBot="1"/>
    <row r="7" spans="2:16" ht="13.5" thickBot="1">
      <c r="B7" s="115" t="s">
        <v>1</v>
      </c>
      <c r="C7" s="109"/>
      <c r="D7" s="109"/>
      <c r="E7" s="109"/>
      <c r="F7" s="110"/>
      <c r="G7" s="108" t="s">
        <v>2</v>
      </c>
      <c r="H7" s="109"/>
      <c r="I7" s="109"/>
      <c r="J7" s="109"/>
      <c r="K7" s="110"/>
      <c r="L7" s="111" t="s">
        <v>13</v>
      </c>
      <c r="M7" s="112"/>
      <c r="N7" s="112"/>
      <c r="O7" s="112"/>
      <c r="P7" s="113"/>
    </row>
    <row r="8" spans="2:16" ht="12.75">
      <c r="B8" s="8"/>
      <c r="C8" s="9" t="s">
        <v>5</v>
      </c>
      <c r="D8" s="11" t="s">
        <v>19</v>
      </c>
      <c r="E8" s="8" t="s">
        <v>6</v>
      </c>
      <c r="F8" s="40" t="s">
        <v>4</v>
      </c>
      <c r="G8" s="12"/>
      <c r="H8" s="9" t="s">
        <v>5</v>
      </c>
      <c r="I8" s="7" t="s">
        <v>19</v>
      </c>
      <c r="J8" s="8" t="s">
        <v>6</v>
      </c>
      <c r="K8" s="40" t="s">
        <v>4</v>
      </c>
      <c r="L8" s="12"/>
      <c r="M8" s="9" t="s">
        <v>5</v>
      </c>
      <c r="N8" s="13" t="s">
        <v>19</v>
      </c>
      <c r="O8" s="8" t="s">
        <v>6</v>
      </c>
      <c r="P8" s="40" t="s">
        <v>4</v>
      </c>
    </row>
    <row r="9" spans="2:16" ht="12.75">
      <c r="B9" s="14" t="s">
        <v>0</v>
      </c>
      <c r="C9" s="13" t="s">
        <v>18</v>
      </c>
      <c r="D9" s="11" t="s">
        <v>18</v>
      </c>
      <c r="E9" s="55" t="s">
        <v>26</v>
      </c>
      <c r="F9" s="41" t="s">
        <v>24</v>
      </c>
      <c r="G9" s="15" t="s">
        <v>3</v>
      </c>
      <c r="H9" s="16" t="s">
        <v>18</v>
      </c>
      <c r="I9" s="17" t="s">
        <v>18</v>
      </c>
      <c r="J9" s="55" t="s">
        <v>26</v>
      </c>
      <c r="K9" s="41" t="s">
        <v>24</v>
      </c>
      <c r="L9" s="14" t="s">
        <v>20</v>
      </c>
      <c r="M9" s="13" t="s">
        <v>18</v>
      </c>
      <c r="N9" s="13" t="s">
        <v>18</v>
      </c>
      <c r="O9" s="55" t="s">
        <v>26</v>
      </c>
      <c r="P9" s="41" t="s">
        <v>24</v>
      </c>
    </row>
    <row r="10" spans="2:16" ht="13.5" thickBot="1">
      <c r="B10" s="18"/>
      <c r="C10" s="19"/>
      <c r="D10" s="21"/>
      <c r="E10" s="31" t="s">
        <v>33</v>
      </c>
      <c r="F10" s="42">
        <v>42005</v>
      </c>
      <c r="G10" s="20"/>
      <c r="H10" s="22"/>
      <c r="I10" s="23"/>
      <c r="J10" s="31" t="s">
        <v>33</v>
      </c>
      <c r="K10" s="42">
        <f>F10</f>
        <v>42005</v>
      </c>
      <c r="L10" s="18"/>
      <c r="M10" s="19"/>
      <c r="N10" s="22"/>
      <c r="O10" s="31" t="s">
        <v>33</v>
      </c>
      <c r="P10" s="42">
        <f>F10</f>
        <v>42005</v>
      </c>
    </row>
    <row r="11" spans="2:16" ht="12.75">
      <c r="B11" s="8" t="s">
        <v>7</v>
      </c>
      <c r="C11" s="10">
        <v>2</v>
      </c>
      <c r="D11" s="24">
        <v>4620</v>
      </c>
      <c r="E11" s="25">
        <f>D11/D18</f>
        <v>0.11814950259570876</v>
      </c>
      <c r="F11" s="24">
        <f>D11+'gennaio '!$F$11</f>
        <v>6433</v>
      </c>
      <c r="G11" s="26" t="s">
        <v>7</v>
      </c>
      <c r="H11" s="10">
        <v>2</v>
      </c>
      <c r="I11" s="24">
        <v>4620</v>
      </c>
      <c r="J11" s="25">
        <f>I11/I18</f>
        <v>0.11814950259570876</v>
      </c>
      <c r="K11" s="24">
        <f>I11+'gennaio '!$K$11</f>
        <v>4960</v>
      </c>
      <c r="L11" s="39">
        <v>908</v>
      </c>
      <c r="M11" s="10">
        <v>0</v>
      </c>
      <c r="N11" s="53">
        <v>0</v>
      </c>
      <c r="O11" s="25">
        <f>P11/$P$18</f>
        <v>0.03438729098459713</v>
      </c>
      <c r="P11" s="24">
        <f>N11+'gennaio '!$P$11</f>
        <v>1565</v>
      </c>
    </row>
    <row r="12" spans="2:16" ht="12.75">
      <c r="B12" s="14" t="s">
        <v>14</v>
      </c>
      <c r="C12" s="28">
        <v>2</v>
      </c>
      <c r="D12" s="29">
        <v>4134</v>
      </c>
      <c r="E12" s="30">
        <f>D12/D18</f>
        <v>0.10572078868629005</v>
      </c>
      <c r="F12" s="29">
        <f>D12+'gennaio '!$F$12</f>
        <v>5274</v>
      </c>
      <c r="G12" s="15" t="s">
        <v>8</v>
      </c>
      <c r="H12" s="28">
        <v>3</v>
      </c>
      <c r="I12" s="29">
        <v>4796</v>
      </c>
      <c r="J12" s="30">
        <f>I12/I18</f>
        <v>0.12265043602792625</v>
      </c>
      <c r="K12" s="29">
        <f>I12+'gennaio '!$K$12</f>
        <v>6021</v>
      </c>
      <c r="L12" s="27">
        <v>198</v>
      </c>
      <c r="M12" s="28">
        <v>0</v>
      </c>
      <c r="N12" s="54">
        <v>0</v>
      </c>
      <c r="O12" s="30">
        <f>P12/$P$18</f>
        <v>0.08136494473863462</v>
      </c>
      <c r="P12" s="29">
        <f>N12+'gennaio '!$P$12</f>
        <v>3703</v>
      </c>
    </row>
    <row r="13" spans="2:16" ht="12.75">
      <c r="B13" s="14" t="s">
        <v>10</v>
      </c>
      <c r="C13" s="28">
        <v>10</v>
      </c>
      <c r="D13" s="29">
        <v>28042</v>
      </c>
      <c r="E13" s="30">
        <f>D13/D18</f>
        <v>0.7171316778763778</v>
      </c>
      <c r="F13" s="29">
        <f>D13+'gennaio '!$F$13</f>
        <v>29399</v>
      </c>
      <c r="G13" s="15" t="s">
        <v>9</v>
      </c>
      <c r="H13" s="28">
        <v>7</v>
      </c>
      <c r="I13" s="29">
        <v>20206</v>
      </c>
      <c r="J13" s="30">
        <f>I13/I18</f>
        <v>0.5167378462010588</v>
      </c>
      <c r="K13" s="29">
        <f>I13+'gennaio '!$K$13</f>
        <v>23469</v>
      </c>
      <c r="L13" s="14" t="s">
        <v>12</v>
      </c>
      <c r="M13" s="28">
        <v>18</v>
      </c>
      <c r="N13" s="54">
        <v>39103</v>
      </c>
      <c r="O13" s="30">
        <f>P13/$P$18</f>
        <v>0.8842477642767682</v>
      </c>
      <c r="P13" s="29">
        <f>N13+'gennaio '!$P$13</f>
        <v>40243</v>
      </c>
    </row>
    <row r="14" spans="2:16" ht="12.75">
      <c r="B14" s="14" t="s">
        <v>16</v>
      </c>
      <c r="C14" s="28">
        <v>0</v>
      </c>
      <c r="D14" s="29">
        <v>0</v>
      </c>
      <c r="E14" s="30">
        <f>D14/D18</f>
        <v>0</v>
      </c>
      <c r="F14" s="29">
        <f>D14+'gennaio '!$F$14</f>
        <v>0</v>
      </c>
      <c r="G14" s="15" t="s">
        <v>11</v>
      </c>
      <c r="H14" s="29">
        <v>6</v>
      </c>
      <c r="I14" s="29">
        <v>9481</v>
      </c>
      <c r="J14" s="30">
        <f>I14/I18</f>
        <v>0.24246221517530625</v>
      </c>
      <c r="K14" s="29">
        <f>I14+'gennaio '!$K$14</f>
        <v>11061</v>
      </c>
      <c r="L14" s="28"/>
      <c r="M14" s="28"/>
      <c r="N14" s="54"/>
      <c r="O14" s="30"/>
      <c r="P14" s="29"/>
    </row>
    <row r="15" spans="2:16" ht="12.75">
      <c r="B15" s="14" t="s">
        <v>23</v>
      </c>
      <c r="C15" s="28">
        <v>4</v>
      </c>
      <c r="D15" s="29">
        <v>2307</v>
      </c>
      <c r="E15" s="30">
        <f>D15/D18</f>
        <v>0.0589980308416234</v>
      </c>
      <c r="F15" s="29">
        <f>D15+'gennaio '!F15</f>
        <v>4405</v>
      </c>
      <c r="G15" s="15"/>
      <c r="H15" s="29"/>
      <c r="I15" s="29"/>
      <c r="J15" s="30"/>
      <c r="K15" s="29"/>
      <c r="L15" s="28"/>
      <c r="M15" s="28"/>
      <c r="N15" s="54"/>
      <c r="O15" s="30"/>
      <c r="P15" s="29"/>
    </row>
    <row r="16" spans="2:16" ht="12.75">
      <c r="B16" s="14" t="s">
        <v>54</v>
      </c>
      <c r="C16" s="46">
        <v>0</v>
      </c>
      <c r="D16" s="29">
        <v>0</v>
      </c>
      <c r="E16" s="77">
        <f>D16/D18</f>
        <v>0</v>
      </c>
      <c r="F16" s="29">
        <f>C16</f>
        <v>0</v>
      </c>
      <c r="G16" s="16"/>
      <c r="H16" s="52"/>
      <c r="I16" s="29"/>
      <c r="J16" s="77"/>
      <c r="K16" s="29"/>
      <c r="L16" s="56"/>
      <c r="M16" s="46"/>
      <c r="N16" s="29"/>
      <c r="O16" s="77"/>
      <c r="P16" s="29"/>
    </row>
    <row r="17" spans="2:16" ht="13.5" thickBot="1">
      <c r="B17" s="14" t="s">
        <v>32</v>
      </c>
      <c r="C17" s="28">
        <v>0</v>
      </c>
      <c r="D17" s="29">
        <v>0</v>
      </c>
      <c r="E17" s="30">
        <f>D17/D18</f>
        <v>0</v>
      </c>
      <c r="F17" s="29">
        <f>D17+'gennaio '!$F$17</f>
        <v>0</v>
      </c>
      <c r="G17" s="29"/>
      <c r="H17" s="29"/>
      <c r="I17" s="43"/>
      <c r="J17" s="30"/>
      <c r="K17" s="43"/>
      <c r="L17" s="28"/>
      <c r="M17" s="28"/>
      <c r="N17" s="54"/>
      <c r="O17" s="30"/>
      <c r="P17" s="29"/>
    </row>
    <row r="18" spans="2:16" ht="13.5" thickBot="1">
      <c r="B18" s="67" t="s">
        <v>4</v>
      </c>
      <c r="C18" s="67">
        <f>SUM(C11:C17)</f>
        <v>18</v>
      </c>
      <c r="D18" s="68">
        <f>SUM(D11:D17)</f>
        <v>39103</v>
      </c>
      <c r="E18" s="44">
        <f>SUM(E11:E17)</f>
        <v>1</v>
      </c>
      <c r="F18" s="69">
        <f>SUM(F11:F17)</f>
        <v>45511</v>
      </c>
      <c r="G18" s="67" t="s">
        <v>4</v>
      </c>
      <c r="H18" s="69">
        <f>SUM(H11:H17)</f>
        <v>18</v>
      </c>
      <c r="I18" s="68">
        <f>SUM(I11:I14)</f>
        <v>39103</v>
      </c>
      <c r="J18" s="44">
        <f>SUM(J11:J14)</f>
        <v>1</v>
      </c>
      <c r="K18" s="69">
        <f>SUM(K11:K14)</f>
        <v>45511</v>
      </c>
      <c r="L18" s="67" t="s">
        <v>4</v>
      </c>
      <c r="M18" s="67">
        <f>SUM(M11:M17)</f>
        <v>18</v>
      </c>
      <c r="N18" s="68">
        <f>SUM(N11:N13)</f>
        <v>39103</v>
      </c>
      <c r="O18" s="44">
        <f>SUM(O11:O13)</f>
        <v>1</v>
      </c>
      <c r="P18" s="69">
        <f>SUM(P11:P13)</f>
        <v>45511</v>
      </c>
    </row>
    <row r="19" spans="2:16" ht="12.75">
      <c r="B19" s="32"/>
      <c r="C19" s="32"/>
      <c r="D19" s="33"/>
      <c r="E19" s="34"/>
      <c r="F19" s="33"/>
      <c r="G19" s="33"/>
      <c r="H19" s="33"/>
      <c r="I19" s="33"/>
      <c r="J19" s="32"/>
      <c r="K19" s="33"/>
      <c r="L19" s="32"/>
      <c r="M19" s="32"/>
      <c r="N19" s="33"/>
      <c r="O19" s="32"/>
      <c r="P19" s="33"/>
    </row>
    <row r="20" spans="4:16" ht="12.75">
      <c r="D20" s="35"/>
      <c r="F20" s="35"/>
      <c r="G20" s="35"/>
      <c r="H20" s="35"/>
      <c r="I20" s="35"/>
      <c r="K20" s="35"/>
      <c r="N20" s="35"/>
      <c r="P20" s="35"/>
    </row>
    <row r="21" spans="4:16" ht="12.75">
      <c r="D21" s="35"/>
      <c r="F21" s="35"/>
      <c r="G21" s="35"/>
      <c r="H21" s="35"/>
      <c r="I21" s="35"/>
      <c r="K21" s="35"/>
      <c r="N21" s="35"/>
      <c r="P21" s="35"/>
    </row>
    <row r="22" spans="4:16" ht="12.75">
      <c r="D22" s="36"/>
      <c r="E22" s="37"/>
      <c r="F22" s="36"/>
      <c r="G22" s="36"/>
      <c r="H22" s="36"/>
      <c r="I22" s="36"/>
      <c r="J22" s="37"/>
      <c r="K22" s="36"/>
      <c r="L22" s="37"/>
      <c r="M22" s="37"/>
      <c r="N22" s="36"/>
      <c r="O22" s="37"/>
      <c r="P22" s="36"/>
    </row>
    <row r="23" spans="4:16" ht="12.75">
      <c r="D23" s="35"/>
      <c r="F23" s="35"/>
      <c r="G23" s="35"/>
      <c r="H23" s="35"/>
      <c r="I23" s="35"/>
      <c r="K23" s="35"/>
      <c r="N23" s="35"/>
      <c r="P23" s="35"/>
    </row>
    <row r="24" spans="4:16" ht="12.75">
      <c r="D24" s="35"/>
      <c r="F24" s="35"/>
      <c r="G24" s="35"/>
      <c r="H24" s="35"/>
      <c r="I24" s="35"/>
      <c r="K24" s="35"/>
      <c r="N24" s="35"/>
      <c r="P24" s="35"/>
    </row>
    <row r="25" spans="4:16" ht="12.75">
      <c r="D25" s="35"/>
      <c r="F25" s="35"/>
      <c r="G25" s="35"/>
      <c r="H25" s="35"/>
      <c r="I25" s="35"/>
      <c r="K25" s="35"/>
      <c r="N25" s="35"/>
      <c r="P25" s="35"/>
    </row>
    <row r="26" spans="4:16" ht="12.75">
      <c r="D26" s="35"/>
      <c r="F26" s="35"/>
      <c r="G26" s="35"/>
      <c r="H26" s="35"/>
      <c r="I26" s="35"/>
      <c r="K26" s="35"/>
      <c r="N26" s="35"/>
      <c r="P26" s="35"/>
    </row>
    <row r="27" spans="4:16" ht="12.75">
      <c r="D27" s="35"/>
      <c r="F27" s="35"/>
      <c r="G27" s="35"/>
      <c r="H27" s="35"/>
      <c r="I27" s="35"/>
      <c r="K27" s="35"/>
      <c r="N27" s="35"/>
      <c r="P27" s="35"/>
    </row>
    <row r="28" spans="4:16" ht="12.75">
      <c r="D28" s="35"/>
      <c r="F28" s="35"/>
      <c r="G28" s="35"/>
      <c r="H28" s="35"/>
      <c r="I28" s="35"/>
      <c r="K28" s="35"/>
      <c r="N28" s="35"/>
      <c r="P28" s="35"/>
    </row>
    <row r="29" spans="4:16" ht="12.75">
      <c r="D29" s="35"/>
      <c r="F29" s="35"/>
      <c r="G29" s="35"/>
      <c r="H29" s="35"/>
      <c r="I29" s="35"/>
      <c r="K29" s="35"/>
      <c r="N29" s="35"/>
      <c r="P29" s="35"/>
    </row>
    <row r="30" spans="4:16" ht="12.75">
      <c r="D30" s="35"/>
      <c r="F30" s="35"/>
      <c r="G30" s="35"/>
      <c r="H30" s="35"/>
      <c r="I30" s="35"/>
      <c r="K30" s="35"/>
      <c r="N30" s="35"/>
      <c r="P30" s="35"/>
    </row>
    <row r="31" spans="4:16" ht="12.75">
      <c r="D31" s="35"/>
      <c r="F31" s="35"/>
      <c r="G31" s="35"/>
      <c r="H31" s="35"/>
      <c r="I31" s="35"/>
      <c r="K31" s="35"/>
      <c r="N31" s="35"/>
      <c r="P31" s="35"/>
    </row>
    <row r="32" spans="4:16" ht="12.75">
      <c r="D32" s="38"/>
      <c r="F32" s="35"/>
      <c r="G32" s="35"/>
      <c r="H32" s="35"/>
      <c r="I32" s="35"/>
      <c r="K32" s="35"/>
      <c r="N32" s="35"/>
      <c r="P32" s="35"/>
    </row>
    <row r="33" spans="4:16" ht="12.75">
      <c r="D33" s="35"/>
      <c r="F33" s="35"/>
      <c r="G33" s="35"/>
      <c r="H33" s="35"/>
      <c r="I33" s="35"/>
      <c r="K33" s="35"/>
      <c r="N33" s="35"/>
      <c r="P33" s="35"/>
    </row>
    <row r="34" spans="4:16" ht="12.75">
      <c r="D34" s="35"/>
      <c r="F34" s="35"/>
      <c r="G34" s="35"/>
      <c r="H34" s="35"/>
      <c r="I34" s="35"/>
      <c r="K34" s="35"/>
      <c r="N34" s="35"/>
      <c r="P34" s="35"/>
    </row>
    <row r="35" spans="4:16" ht="12.75">
      <c r="D35" s="35"/>
      <c r="F35" s="35"/>
      <c r="G35" s="35"/>
      <c r="H35" s="35"/>
      <c r="I35" s="35"/>
      <c r="K35" s="35"/>
      <c r="N35" s="35"/>
      <c r="P35" s="35"/>
    </row>
    <row r="36" spans="4:16" ht="12.75">
      <c r="D36" s="35"/>
      <c r="F36" s="35"/>
      <c r="G36" s="35"/>
      <c r="H36" s="35"/>
      <c r="I36" s="35"/>
      <c r="K36" s="35"/>
      <c r="N36" s="35"/>
      <c r="P36" s="35"/>
    </row>
    <row r="38" spans="2:5" ht="12.75">
      <c r="B38" s="114"/>
      <c r="C38" s="114"/>
      <c r="E38" s="61"/>
    </row>
    <row r="39" spans="2:5" ht="12.75">
      <c r="B39" s="114"/>
      <c r="C39" s="114"/>
      <c r="E39" s="61"/>
    </row>
    <row r="40" spans="2:5" ht="12.75">
      <c r="B40" s="114"/>
      <c r="C40" s="114"/>
      <c r="D40" s="114"/>
      <c r="E40" s="61"/>
    </row>
    <row r="41" ht="12.75">
      <c r="E41" s="72"/>
    </row>
  </sheetData>
  <sheetProtection/>
  <mergeCells count="11">
    <mergeCell ref="A1:S1"/>
    <mergeCell ref="A2:S2"/>
    <mergeCell ref="A3:S3"/>
    <mergeCell ref="A4:S4"/>
    <mergeCell ref="A5:S5"/>
    <mergeCell ref="B38:C38"/>
    <mergeCell ref="B39:C39"/>
    <mergeCell ref="B40:D40"/>
    <mergeCell ref="L7:P7"/>
    <mergeCell ref="B7:F7"/>
    <mergeCell ref="G7:K7"/>
  </mergeCells>
  <printOptions/>
  <pageMargins left="0" right="0" top="0" bottom="0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3" width="9.140625" style="6" customWidth="1"/>
    <col min="4" max="4" width="8.8515625" style="6" customWidth="1"/>
    <col min="5" max="16384" width="9.140625" style="6" customWidth="1"/>
  </cols>
  <sheetData>
    <row r="1" spans="1:19" ht="12.75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12.75">
      <c r="A2" s="106" t="s">
        <v>36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12.75">
      <c r="A3" s="106" t="s">
        <v>25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ht="12.75">
      <c r="A4" s="107" t="s">
        <v>57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ht="12.75">
      <c r="A5" s="106" t="s">
        <v>17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</row>
    <row r="6" ht="13.5" thickBot="1"/>
    <row r="7" spans="2:16" ht="13.5" thickBot="1">
      <c r="B7" s="115" t="s">
        <v>1</v>
      </c>
      <c r="C7" s="109"/>
      <c r="D7" s="109"/>
      <c r="E7" s="109"/>
      <c r="F7" s="110"/>
      <c r="G7" s="108" t="s">
        <v>2</v>
      </c>
      <c r="H7" s="109"/>
      <c r="I7" s="109"/>
      <c r="J7" s="109"/>
      <c r="K7" s="110"/>
      <c r="L7" s="116" t="s">
        <v>13</v>
      </c>
      <c r="M7" s="112"/>
      <c r="N7" s="112"/>
      <c r="O7" s="112"/>
      <c r="P7" s="113"/>
    </row>
    <row r="8" spans="2:16" ht="12.75">
      <c r="B8" s="12"/>
      <c r="C8" s="9" t="s">
        <v>5</v>
      </c>
      <c r="D8" s="13" t="s">
        <v>19</v>
      </c>
      <c r="E8" s="8" t="s">
        <v>6</v>
      </c>
      <c r="F8" s="40" t="s">
        <v>4</v>
      </c>
      <c r="G8" s="26"/>
      <c r="H8" s="8" t="s">
        <v>5</v>
      </c>
      <c r="I8" s="8" t="s">
        <v>19</v>
      </c>
      <c r="J8" s="8" t="s">
        <v>6</v>
      </c>
      <c r="K8" s="40" t="s">
        <v>4</v>
      </c>
      <c r="L8" s="8"/>
      <c r="M8" s="8" t="s">
        <v>5</v>
      </c>
      <c r="N8" s="13" t="s">
        <v>19</v>
      </c>
      <c r="O8" s="8" t="s">
        <v>6</v>
      </c>
      <c r="P8" s="40" t="s">
        <v>4</v>
      </c>
    </row>
    <row r="9" spans="2:16" ht="12.75">
      <c r="B9" s="14" t="s">
        <v>0</v>
      </c>
      <c r="C9" s="13" t="s">
        <v>18</v>
      </c>
      <c r="D9" s="13" t="s">
        <v>18</v>
      </c>
      <c r="E9" s="55" t="s">
        <v>26</v>
      </c>
      <c r="F9" s="41" t="s">
        <v>24</v>
      </c>
      <c r="G9" s="15" t="s">
        <v>3</v>
      </c>
      <c r="H9" s="15" t="s">
        <v>18</v>
      </c>
      <c r="I9" s="14" t="s">
        <v>18</v>
      </c>
      <c r="J9" s="55" t="s">
        <v>26</v>
      </c>
      <c r="K9" s="41" t="s">
        <v>24</v>
      </c>
      <c r="L9" s="14" t="s">
        <v>22</v>
      </c>
      <c r="M9" s="14" t="s">
        <v>18</v>
      </c>
      <c r="N9" s="13" t="s">
        <v>18</v>
      </c>
      <c r="O9" s="55" t="s">
        <v>26</v>
      </c>
      <c r="P9" s="41" t="s">
        <v>24</v>
      </c>
    </row>
    <row r="10" spans="2:16" ht="13.5" thickBot="1">
      <c r="B10" s="18"/>
      <c r="C10" s="19"/>
      <c r="D10" s="22">
        <v>39448</v>
      </c>
      <c r="E10" s="31" t="s">
        <v>33</v>
      </c>
      <c r="F10" s="42">
        <v>42005</v>
      </c>
      <c r="G10" s="20"/>
      <c r="H10" s="20"/>
      <c r="I10" s="20"/>
      <c r="J10" s="31" t="s">
        <v>33</v>
      </c>
      <c r="K10" s="42">
        <f>F10</f>
        <v>42005</v>
      </c>
      <c r="L10" s="18"/>
      <c r="M10" s="18"/>
      <c r="N10" s="22"/>
      <c r="O10" s="31" t="s">
        <v>33</v>
      </c>
      <c r="P10" s="42">
        <f>F10</f>
        <v>42005</v>
      </c>
    </row>
    <row r="11" spans="2:16" ht="12.75">
      <c r="B11" s="8" t="s">
        <v>7</v>
      </c>
      <c r="C11" s="10">
        <v>0</v>
      </c>
      <c r="D11" s="24">
        <v>0</v>
      </c>
      <c r="E11" s="25">
        <f>D11/D18</f>
        <v>0</v>
      </c>
      <c r="F11" s="24">
        <f>D11+febbraio!$F$11</f>
        <v>6433</v>
      </c>
      <c r="G11" s="26" t="s">
        <v>7</v>
      </c>
      <c r="H11" s="10">
        <v>0</v>
      </c>
      <c r="I11" s="24">
        <v>0</v>
      </c>
      <c r="J11" s="30">
        <f>I11/I18</f>
        <v>0</v>
      </c>
      <c r="K11" s="24">
        <f>I11+febbraio!$K$11</f>
        <v>4960</v>
      </c>
      <c r="L11" s="39">
        <v>908</v>
      </c>
      <c r="M11" s="10">
        <v>1</v>
      </c>
      <c r="N11" s="24">
        <v>605</v>
      </c>
      <c r="O11" s="25">
        <f>N11/N18</f>
        <v>0.05298187231806638</v>
      </c>
      <c r="P11" s="24">
        <f>N11+febbraio!$P$11</f>
        <v>2170</v>
      </c>
    </row>
    <row r="12" spans="2:16" ht="12.75">
      <c r="B12" s="14" t="s">
        <v>14</v>
      </c>
      <c r="C12" s="28">
        <v>1</v>
      </c>
      <c r="D12" s="29">
        <v>605</v>
      </c>
      <c r="E12" s="30">
        <f>D12/D18</f>
        <v>0.05298187231806638</v>
      </c>
      <c r="F12" s="29">
        <f>D12+febbraio!$F$12</f>
        <v>5879</v>
      </c>
      <c r="G12" s="15" t="s">
        <v>8</v>
      </c>
      <c r="H12" s="28">
        <v>1</v>
      </c>
      <c r="I12" s="29">
        <v>605</v>
      </c>
      <c r="J12" s="30">
        <f>I12/I18</f>
        <v>0.05298187231806638</v>
      </c>
      <c r="K12" s="29">
        <f>I12+febbraio!$K$12</f>
        <v>6626</v>
      </c>
      <c r="L12" s="27">
        <v>198</v>
      </c>
      <c r="M12" s="28">
        <v>6</v>
      </c>
      <c r="N12" s="29">
        <v>10515</v>
      </c>
      <c r="O12" s="30">
        <f>N12/N18</f>
        <v>0.9208336982222611</v>
      </c>
      <c r="P12" s="29">
        <f>N12+febbraio!$P$12</f>
        <v>14218</v>
      </c>
    </row>
    <row r="13" spans="2:16" ht="12.75">
      <c r="B13" s="14" t="s">
        <v>10</v>
      </c>
      <c r="C13" s="28">
        <v>5</v>
      </c>
      <c r="D13" s="29">
        <v>10215</v>
      </c>
      <c r="E13" s="30">
        <f>D13/D18</f>
        <v>0.8945616954199141</v>
      </c>
      <c r="F13" s="29">
        <f>D13+febbraio!$F$13</f>
        <v>39614</v>
      </c>
      <c r="G13" s="15" t="s">
        <v>9</v>
      </c>
      <c r="H13" s="28">
        <v>4</v>
      </c>
      <c r="I13" s="29">
        <v>1984</v>
      </c>
      <c r="J13" s="30">
        <f>I13/I18</f>
        <v>0.17374551186618795</v>
      </c>
      <c r="K13" s="29">
        <f>I13+febbraio!$K$13</f>
        <v>25453</v>
      </c>
      <c r="L13" s="14" t="s">
        <v>12</v>
      </c>
      <c r="M13" s="28">
        <v>1</v>
      </c>
      <c r="N13" s="29">
        <v>299</v>
      </c>
      <c r="O13" s="30">
        <f>N13/N18</f>
        <v>0.026184429459672476</v>
      </c>
      <c r="P13" s="29">
        <f>N13+febbraio!$P$13</f>
        <v>40542</v>
      </c>
    </row>
    <row r="14" spans="2:16" ht="12.75">
      <c r="B14" s="14" t="s">
        <v>16</v>
      </c>
      <c r="C14" s="28">
        <v>0</v>
      </c>
      <c r="D14" s="29">
        <v>0</v>
      </c>
      <c r="E14" s="30">
        <f>D14/D18</f>
        <v>0</v>
      </c>
      <c r="F14" s="29">
        <f>D14+febbraio!$F$14</f>
        <v>0</v>
      </c>
      <c r="G14" s="15" t="s">
        <v>11</v>
      </c>
      <c r="H14" s="29">
        <v>3</v>
      </c>
      <c r="I14" s="29">
        <v>8830</v>
      </c>
      <c r="J14" s="30">
        <f>I14/I18</f>
        <v>0.7732726158157457</v>
      </c>
      <c r="K14" s="29">
        <f>I14+febbraio!$K$14</f>
        <v>19891</v>
      </c>
      <c r="L14" s="28"/>
      <c r="M14" s="28"/>
      <c r="N14" s="29"/>
      <c r="O14" s="30"/>
      <c r="P14" s="29"/>
    </row>
    <row r="15" spans="2:16" ht="12.75">
      <c r="B15" s="14" t="s">
        <v>54</v>
      </c>
      <c r="C15" s="46">
        <v>0</v>
      </c>
      <c r="D15" s="29">
        <v>0</v>
      </c>
      <c r="E15" s="77">
        <f>D15/D17</f>
        <v>0</v>
      </c>
      <c r="F15" s="29">
        <f>C15</f>
        <v>0</v>
      </c>
      <c r="G15" s="16"/>
      <c r="H15" s="52"/>
      <c r="I15" s="29"/>
      <c r="J15" s="77"/>
      <c r="K15" s="29"/>
      <c r="L15" s="56"/>
      <c r="M15" s="46"/>
      <c r="N15" s="29"/>
      <c r="O15" s="77"/>
      <c r="P15" s="29"/>
    </row>
    <row r="16" spans="2:16" ht="12.75">
      <c r="B16" s="14" t="s">
        <v>23</v>
      </c>
      <c r="C16" s="28">
        <v>1</v>
      </c>
      <c r="D16" s="29">
        <v>300</v>
      </c>
      <c r="E16" s="30">
        <f>D16/D18</f>
        <v>0.026272002802346966</v>
      </c>
      <c r="F16" s="29">
        <f>D16+febbraio!F15</f>
        <v>4705</v>
      </c>
      <c r="G16" s="15"/>
      <c r="H16" s="29"/>
      <c r="I16" s="29"/>
      <c r="J16" s="30"/>
      <c r="K16" s="29"/>
      <c r="L16" s="28"/>
      <c r="M16" s="28"/>
      <c r="N16" s="29"/>
      <c r="O16" s="30"/>
      <c r="P16" s="29"/>
    </row>
    <row r="17" spans="2:16" ht="13.5" thickBot="1">
      <c r="B17" s="14" t="s">
        <v>32</v>
      </c>
      <c r="C17" s="28">
        <v>1</v>
      </c>
      <c r="D17" s="29">
        <v>299</v>
      </c>
      <c r="E17" s="30">
        <f>D17/D18</f>
        <v>0.026184429459672476</v>
      </c>
      <c r="F17" s="29">
        <f>D17+febbraio!$F$17</f>
        <v>299</v>
      </c>
      <c r="G17" s="29"/>
      <c r="H17" s="29"/>
      <c r="I17" s="43"/>
      <c r="J17" s="30"/>
      <c r="K17" s="43"/>
      <c r="L17" s="28"/>
      <c r="M17" s="28"/>
      <c r="N17" s="29"/>
      <c r="O17" s="30"/>
      <c r="P17" s="29"/>
    </row>
    <row r="18" spans="2:16" ht="13.5" thickBot="1">
      <c r="B18" s="67" t="s">
        <v>4</v>
      </c>
      <c r="C18" s="67">
        <f>SUM(C11:C17)</f>
        <v>8</v>
      </c>
      <c r="D18" s="68">
        <f>SUM(D11:D17)</f>
        <v>11419</v>
      </c>
      <c r="E18" s="44">
        <f>SUM(E11:E17)</f>
        <v>1</v>
      </c>
      <c r="F18" s="69">
        <f>SUM(F11:F17)</f>
        <v>56930</v>
      </c>
      <c r="G18" s="67" t="s">
        <v>4</v>
      </c>
      <c r="H18" s="69">
        <f>SUM(H11:H17)</f>
        <v>8</v>
      </c>
      <c r="I18" s="68">
        <f>SUM(I11:I14)</f>
        <v>11419</v>
      </c>
      <c r="J18" s="44">
        <f>SUM(J11:J14)</f>
        <v>1</v>
      </c>
      <c r="K18" s="69">
        <f>SUM(K11:K14)</f>
        <v>56930</v>
      </c>
      <c r="L18" s="67" t="s">
        <v>4</v>
      </c>
      <c r="M18" s="67">
        <f>SUM(M11:M17)</f>
        <v>8</v>
      </c>
      <c r="N18" s="68">
        <f>SUM(N11:N13)</f>
        <v>11419</v>
      </c>
      <c r="O18" s="44">
        <f>SUM(O11:O13)</f>
        <v>1</v>
      </c>
      <c r="P18" s="69">
        <f>SUM(P11:P13)</f>
        <v>56930</v>
      </c>
    </row>
    <row r="19" spans="4:16" ht="12.75">
      <c r="D19" s="35"/>
      <c r="F19" s="35"/>
      <c r="G19" s="35"/>
      <c r="H19" s="35"/>
      <c r="I19" s="35"/>
      <c r="K19" s="35"/>
      <c r="N19" s="35"/>
      <c r="P19" s="35"/>
    </row>
    <row r="20" spans="4:16" ht="12.75">
      <c r="D20" s="35"/>
      <c r="F20" s="35"/>
      <c r="G20" s="35"/>
      <c r="H20" s="35"/>
      <c r="I20" s="35"/>
      <c r="K20" s="35"/>
      <c r="N20" s="35"/>
      <c r="P20" s="35"/>
    </row>
    <row r="21" spans="4:16" ht="12.75">
      <c r="D21" s="36"/>
      <c r="E21" s="37"/>
      <c r="F21" s="36"/>
      <c r="G21" s="36"/>
      <c r="H21" s="36"/>
      <c r="I21" s="36"/>
      <c r="J21" s="37"/>
      <c r="K21" s="36"/>
      <c r="L21" s="37"/>
      <c r="M21" s="37"/>
      <c r="N21" s="36"/>
      <c r="O21" s="37"/>
      <c r="P21" s="36"/>
    </row>
    <row r="22" spans="4:16" ht="12.75">
      <c r="D22" s="35"/>
      <c r="F22" s="35"/>
      <c r="G22" s="35"/>
      <c r="H22" s="35"/>
      <c r="I22" s="35"/>
      <c r="K22" s="35"/>
      <c r="N22" s="35"/>
      <c r="P22" s="35"/>
    </row>
    <row r="23" spans="4:16" ht="12.75">
      <c r="D23" s="35"/>
      <c r="F23" s="35"/>
      <c r="G23" s="35"/>
      <c r="H23" s="35"/>
      <c r="I23" s="35"/>
      <c r="K23" s="35"/>
      <c r="N23" s="35"/>
      <c r="P23" s="35"/>
    </row>
    <row r="24" spans="4:16" ht="12.75">
      <c r="D24" s="35"/>
      <c r="F24" s="35"/>
      <c r="G24" s="35"/>
      <c r="H24" s="35"/>
      <c r="I24" s="35"/>
      <c r="K24" s="35"/>
      <c r="N24" s="35"/>
      <c r="P24" s="35"/>
    </row>
    <row r="25" spans="4:16" ht="12.75">
      <c r="D25" s="35"/>
      <c r="F25" s="35"/>
      <c r="G25" s="35"/>
      <c r="H25" s="35"/>
      <c r="I25" s="35"/>
      <c r="K25" s="35"/>
      <c r="N25" s="35"/>
      <c r="P25" s="35"/>
    </row>
    <row r="26" spans="4:16" ht="12.75">
      <c r="D26" s="35"/>
      <c r="F26" s="35"/>
      <c r="G26" s="35"/>
      <c r="H26" s="35"/>
      <c r="I26" s="35"/>
      <c r="K26" s="35"/>
      <c r="N26" s="35"/>
      <c r="P26" s="35"/>
    </row>
    <row r="27" spans="4:16" ht="12.75">
      <c r="D27" s="35"/>
      <c r="F27" s="35"/>
      <c r="G27" s="35"/>
      <c r="H27" s="35"/>
      <c r="I27" s="35"/>
      <c r="K27" s="35"/>
      <c r="N27" s="35"/>
      <c r="P27" s="35"/>
    </row>
    <row r="28" spans="4:16" ht="12.75">
      <c r="D28" s="35"/>
      <c r="F28" s="35"/>
      <c r="G28" s="35"/>
      <c r="H28" s="35"/>
      <c r="I28" s="35"/>
      <c r="K28" s="35"/>
      <c r="N28" s="35"/>
      <c r="P28" s="35"/>
    </row>
    <row r="29" spans="4:16" ht="12.75">
      <c r="D29" s="35"/>
      <c r="F29" s="35"/>
      <c r="G29" s="35"/>
      <c r="H29" s="35"/>
      <c r="I29" s="35"/>
      <c r="K29" s="35"/>
      <c r="N29" s="35"/>
      <c r="P29" s="35"/>
    </row>
    <row r="30" spans="4:16" ht="12.75">
      <c r="D30" s="35"/>
      <c r="F30" s="35"/>
      <c r="G30" s="35"/>
      <c r="H30" s="35"/>
      <c r="I30" s="35"/>
      <c r="K30" s="35"/>
      <c r="N30" s="35"/>
      <c r="P30" s="35"/>
    </row>
    <row r="31" spans="4:16" ht="12.75">
      <c r="D31" s="38"/>
      <c r="F31" s="35"/>
      <c r="G31" s="35"/>
      <c r="H31" s="35"/>
      <c r="I31" s="35"/>
      <c r="K31" s="35"/>
      <c r="N31" s="35"/>
      <c r="P31" s="35"/>
    </row>
    <row r="32" spans="4:16" ht="12.75">
      <c r="D32" s="35"/>
      <c r="F32" s="35"/>
      <c r="G32" s="35"/>
      <c r="H32" s="35"/>
      <c r="I32" s="35"/>
      <c r="K32" s="35"/>
      <c r="N32" s="35"/>
      <c r="P32" s="35"/>
    </row>
    <row r="33" spans="4:16" ht="12.75">
      <c r="D33" s="35"/>
      <c r="F33" s="35"/>
      <c r="G33" s="35"/>
      <c r="H33" s="35"/>
      <c r="I33" s="35"/>
      <c r="K33" s="35"/>
      <c r="N33" s="35"/>
      <c r="P33" s="35"/>
    </row>
    <row r="34" spans="4:16" ht="12.75">
      <c r="D34" s="35"/>
      <c r="F34" s="35"/>
      <c r="G34" s="35"/>
      <c r="H34" s="35"/>
      <c r="I34" s="35"/>
      <c r="K34" s="35"/>
      <c r="N34" s="35"/>
      <c r="P34" s="35"/>
    </row>
    <row r="35" spans="4:16" ht="12.75">
      <c r="D35" s="35"/>
      <c r="F35" s="35"/>
      <c r="G35" s="35"/>
      <c r="H35" s="35"/>
      <c r="I35" s="35"/>
      <c r="K35" s="35"/>
      <c r="N35" s="35"/>
      <c r="P35" s="35"/>
    </row>
    <row r="41" spans="4:6" ht="12.75">
      <c r="D41" s="62"/>
      <c r="E41" s="62"/>
      <c r="F41" s="62"/>
    </row>
  </sheetData>
  <sheetProtection/>
  <mergeCells count="8">
    <mergeCell ref="L7:P7"/>
    <mergeCell ref="B7:F7"/>
    <mergeCell ref="G7:K7"/>
    <mergeCell ref="A5:S5"/>
    <mergeCell ref="A1:S1"/>
    <mergeCell ref="A2:S2"/>
    <mergeCell ref="A3:S3"/>
    <mergeCell ref="A4:S4"/>
  </mergeCells>
  <printOptions/>
  <pageMargins left="0.75" right="0.75" top="1" bottom="1" header="0.5" footer="0.5"/>
  <pageSetup horizontalDpi="300" verticalDpi="300" orientation="landscape" paperSize="9" r:id="rId2"/>
  <ignoredErrors>
    <ignoredError sqref="D18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PageLayoutView="0" workbookViewId="0" topLeftCell="A1">
      <selection activeCell="A4" sqref="A4:P4"/>
    </sheetView>
  </sheetViews>
  <sheetFormatPr defaultColWidth="9.140625" defaultRowHeight="12.75"/>
  <cols>
    <col min="1" max="1" width="8.28125" style="6" customWidth="1"/>
    <col min="2" max="2" width="15.140625" style="6" bestFit="1" customWidth="1"/>
    <col min="3" max="3" width="6.140625" style="6" bestFit="1" customWidth="1"/>
    <col min="4" max="4" width="7.8515625" style="6" customWidth="1"/>
    <col min="5" max="5" width="15.421875" style="6" bestFit="1" customWidth="1"/>
    <col min="6" max="6" width="13.57421875" style="6" bestFit="1" customWidth="1"/>
    <col min="7" max="7" width="6.140625" style="6" bestFit="1" customWidth="1"/>
    <col min="8" max="8" width="8.140625" style="6" bestFit="1" customWidth="1"/>
    <col min="9" max="9" width="15.421875" style="6" bestFit="1" customWidth="1"/>
    <col min="10" max="10" width="9.8515625" style="6" bestFit="1" customWidth="1"/>
    <col min="11" max="11" width="6.140625" style="6" bestFit="1" customWidth="1"/>
    <col min="12" max="12" width="8.140625" style="6" bestFit="1" customWidth="1"/>
    <col min="13" max="13" width="15.8515625" style="6" customWidth="1"/>
    <col min="14" max="14" width="9.140625" style="6" customWidth="1"/>
    <col min="15" max="15" width="8.28125" style="6" customWidth="1"/>
    <col min="16" max="16" width="7.28125" style="6" customWidth="1"/>
    <col min="17" max="16384" width="9.140625" style="6" customWidth="1"/>
  </cols>
  <sheetData>
    <row r="1" spans="1:16" ht="12.75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12.75">
      <c r="A2" s="106" t="s">
        <v>75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ht="12.75">
      <c r="A3" s="106" t="s">
        <v>72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ht="12.75">
      <c r="A4" s="107" t="s">
        <v>78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</row>
    <row r="5" spans="1:16" ht="12.75">
      <c r="A5" s="106" t="s">
        <v>65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</row>
    <row r="6" ht="13.5" thickBot="1"/>
    <row r="7" spans="2:13" ht="13.5" thickBot="1">
      <c r="B7" s="108" t="s">
        <v>1</v>
      </c>
      <c r="C7" s="109"/>
      <c r="D7" s="109"/>
      <c r="E7" s="110"/>
      <c r="F7" s="108" t="s">
        <v>73</v>
      </c>
      <c r="G7" s="109"/>
      <c r="H7" s="109"/>
      <c r="I7" s="110"/>
      <c r="J7" s="116" t="s">
        <v>13</v>
      </c>
      <c r="K7" s="112"/>
      <c r="L7" s="112"/>
      <c r="M7" s="113"/>
    </row>
    <row r="8" spans="2:13" ht="12.75">
      <c r="B8" s="15" t="s">
        <v>66</v>
      </c>
      <c r="C8" s="15" t="s">
        <v>5</v>
      </c>
      <c r="D8" s="15" t="s">
        <v>6</v>
      </c>
      <c r="E8" s="13" t="s">
        <v>19</v>
      </c>
      <c r="F8" s="15" t="s">
        <v>67</v>
      </c>
      <c r="G8" s="15" t="s">
        <v>5</v>
      </c>
      <c r="H8" s="15" t="s">
        <v>6</v>
      </c>
      <c r="I8" s="13" t="s">
        <v>19</v>
      </c>
      <c r="J8" s="117" t="s">
        <v>20</v>
      </c>
      <c r="K8" s="15" t="s">
        <v>5</v>
      </c>
      <c r="L8" s="15" t="s">
        <v>6</v>
      </c>
      <c r="M8" s="15" t="s">
        <v>19</v>
      </c>
    </row>
    <row r="9" spans="2:13" ht="13.5" thickBot="1">
      <c r="B9" s="31" t="s">
        <v>71</v>
      </c>
      <c r="C9" s="15" t="s">
        <v>76</v>
      </c>
      <c r="D9" s="29"/>
      <c r="E9" s="31" t="s">
        <v>76</v>
      </c>
      <c r="F9" s="15" t="s">
        <v>77</v>
      </c>
      <c r="G9" s="15" t="s">
        <v>76</v>
      </c>
      <c r="H9" s="29"/>
      <c r="I9" s="14" t="s">
        <v>76</v>
      </c>
      <c r="J9" s="118"/>
      <c r="K9" s="15" t="s">
        <v>76</v>
      </c>
      <c r="L9" s="29"/>
      <c r="M9" s="15" t="s">
        <v>76</v>
      </c>
    </row>
    <row r="10" spans="2:13" ht="12.75">
      <c r="B10" s="7" t="s">
        <v>58</v>
      </c>
      <c r="C10" s="10">
        <v>2</v>
      </c>
      <c r="D10" s="47">
        <f>E10/E18</f>
        <v>0.007649943777111517</v>
      </c>
      <c r="E10" s="95">
        <v>1011300</v>
      </c>
      <c r="F10" s="91" t="s">
        <v>8</v>
      </c>
      <c r="G10" s="45">
        <v>7</v>
      </c>
      <c r="H10" s="82">
        <f>I10/I18</f>
        <v>0.0702625361155941</v>
      </c>
      <c r="I10" s="92">
        <v>9288500</v>
      </c>
      <c r="J10" s="13" t="s">
        <v>70</v>
      </c>
      <c r="K10" s="10">
        <v>16</v>
      </c>
      <c r="L10" s="47">
        <f>M10/M18</f>
        <v>0.32062175366243045</v>
      </c>
      <c r="M10" s="92">
        <v>42385250</v>
      </c>
    </row>
    <row r="11" spans="2:13" ht="12.75">
      <c r="B11" s="17" t="s">
        <v>74</v>
      </c>
      <c r="C11" s="28">
        <v>2</v>
      </c>
      <c r="D11" s="48">
        <f>E11/E18</f>
        <v>0.025825084599089013</v>
      </c>
      <c r="E11" s="96">
        <v>3414000</v>
      </c>
      <c r="F11" s="98" t="s">
        <v>11</v>
      </c>
      <c r="G11" s="52">
        <v>13</v>
      </c>
      <c r="H11" s="83">
        <f>I11/I18</f>
        <v>0.3895434883002306</v>
      </c>
      <c r="I11" s="93">
        <v>51496500</v>
      </c>
      <c r="J11" s="13" t="s">
        <v>68</v>
      </c>
      <c r="K11" s="28">
        <v>21</v>
      </c>
      <c r="L11" s="48">
        <f>M11/M18</f>
        <v>0.5582711565802716</v>
      </c>
      <c r="M11" s="93">
        <v>73801800</v>
      </c>
    </row>
    <row r="12" spans="2:13" ht="12.75">
      <c r="B12" s="17" t="s">
        <v>59</v>
      </c>
      <c r="C12" s="28">
        <v>9</v>
      </c>
      <c r="D12" s="48">
        <f>E12/E18</f>
        <v>0.3185093767220978</v>
      </c>
      <c r="E12" s="96">
        <v>42106000</v>
      </c>
      <c r="F12" s="98" t="s">
        <v>7</v>
      </c>
      <c r="G12" s="46">
        <v>9</v>
      </c>
      <c r="H12" s="83">
        <f>I12/I18</f>
        <v>0.2503592175468363</v>
      </c>
      <c r="I12" s="93">
        <v>33096750</v>
      </c>
      <c r="J12" s="13" t="s">
        <v>34</v>
      </c>
      <c r="K12" s="28">
        <v>6</v>
      </c>
      <c r="L12" s="48">
        <f>M12/M18</f>
        <v>0.1211070897572979</v>
      </c>
      <c r="M12" s="93">
        <v>16010000</v>
      </c>
    </row>
    <row r="13" spans="2:13" ht="12.75">
      <c r="B13" s="17" t="s">
        <v>64</v>
      </c>
      <c r="C13" s="28">
        <v>0</v>
      </c>
      <c r="D13" s="48">
        <f>E13/E18</f>
        <v>0</v>
      </c>
      <c r="E13" s="96">
        <v>0</v>
      </c>
      <c r="F13" s="98" t="s">
        <v>9</v>
      </c>
      <c r="G13" s="46">
        <v>14</v>
      </c>
      <c r="H13" s="83">
        <f>I13/I18</f>
        <v>0.28983475803733894</v>
      </c>
      <c r="I13" s="93">
        <v>38315300</v>
      </c>
      <c r="J13" s="56"/>
      <c r="K13" s="28"/>
      <c r="L13" s="48"/>
      <c r="M13" s="93"/>
    </row>
    <row r="14" spans="2:13" ht="12.75">
      <c r="B14" s="17" t="s">
        <v>60</v>
      </c>
      <c r="C14" s="28">
        <v>2</v>
      </c>
      <c r="D14" s="77">
        <f>E14/E18</f>
        <v>0.01020068148268059</v>
      </c>
      <c r="E14" s="96">
        <v>1348500</v>
      </c>
      <c r="F14" s="99"/>
      <c r="G14" s="99"/>
      <c r="H14" s="99"/>
      <c r="I14" s="97"/>
      <c r="J14" s="56"/>
      <c r="K14" s="28"/>
      <c r="L14" s="77"/>
      <c r="M14" s="93"/>
    </row>
    <row r="15" spans="2:13" ht="12.75">
      <c r="B15" s="17" t="s">
        <v>61</v>
      </c>
      <c r="C15" s="28">
        <v>11</v>
      </c>
      <c r="D15" s="48">
        <f>E15/E18</f>
        <v>0.1500525163004772</v>
      </c>
      <c r="E15" s="96">
        <v>19836500</v>
      </c>
      <c r="F15" s="98"/>
      <c r="G15" s="52"/>
      <c r="H15" s="83"/>
      <c r="I15" s="29"/>
      <c r="J15" s="56"/>
      <c r="K15" s="28"/>
      <c r="L15" s="48"/>
      <c r="M15" s="93"/>
    </row>
    <row r="16" spans="2:13" ht="12.75">
      <c r="B16" s="17" t="s">
        <v>62</v>
      </c>
      <c r="C16" s="28">
        <v>15</v>
      </c>
      <c r="D16" s="48">
        <f>E16/E18</f>
        <v>0.32215734012218883</v>
      </c>
      <c r="E16" s="96">
        <v>42588250</v>
      </c>
      <c r="F16" s="52"/>
      <c r="G16" s="52"/>
      <c r="H16" s="83"/>
      <c r="I16" s="43"/>
      <c r="J16" s="56"/>
      <c r="K16" s="28"/>
      <c r="L16" s="48"/>
      <c r="M16" s="93"/>
    </row>
    <row r="17" spans="2:13" ht="13.5" thickBot="1">
      <c r="B17" s="17" t="s">
        <v>63</v>
      </c>
      <c r="C17" s="18">
        <v>2</v>
      </c>
      <c r="D17" s="48">
        <f>E17/E18</f>
        <v>0.16560505699635505</v>
      </c>
      <c r="E17" s="96">
        <v>21892500</v>
      </c>
      <c r="F17" s="23"/>
      <c r="G17" s="23"/>
      <c r="H17" s="102"/>
      <c r="I17" s="101"/>
      <c r="J17" s="56"/>
      <c r="K17" s="18"/>
      <c r="L17" s="48"/>
      <c r="M17" s="93"/>
    </row>
    <row r="18" spans="2:13" ht="13.5" thickBot="1">
      <c r="B18" s="67" t="s">
        <v>69</v>
      </c>
      <c r="C18" s="67">
        <f>SUM(C10:C17)</f>
        <v>43</v>
      </c>
      <c r="D18" s="84">
        <f>SUM(D10:D17)</f>
        <v>1</v>
      </c>
      <c r="E18" s="94">
        <f>SUM(E10:E17)</f>
        <v>132197050</v>
      </c>
      <c r="F18" s="31" t="s">
        <v>69</v>
      </c>
      <c r="G18" s="78">
        <f>SUM(G10:G17)</f>
        <v>43</v>
      </c>
      <c r="H18" s="100">
        <f>SUM(H10:H13)</f>
        <v>1</v>
      </c>
      <c r="I18" s="103">
        <f>SUM(I10:I17)</f>
        <v>132197050</v>
      </c>
      <c r="J18" s="67" t="s">
        <v>69</v>
      </c>
      <c r="K18" s="67">
        <f>SUM(K10:K17)</f>
        <v>43</v>
      </c>
      <c r="L18" s="84">
        <f>SUM(L10:L12)</f>
        <v>1</v>
      </c>
      <c r="M18" s="94">
        <f>SUM(M10:M17)</f>
        <v>132197050</v>
      </c>
    </row>
    <row r="19" spans="5:13" ht="12.75">
      <c r="E19" s="35"/>
      <c r="F19" s="35"/>
      <c r="G19" s="35"/>
      <c r="I19" s="35"/>
      <c r="M19" s="35"/>
    </row>
    <row r="20" spans="5:13" ht="12.75">
      <c r="E20" s="35"/>
      <c r="F20" s="35"/>
      <c r="G20" s="35"/>
      <c r="I20" s="35"/>
      <c r="M20" s="35"/>
    </row>
    <row r="21" spans="4:13" ht="12.75">
      <c r="D21" s="37"/>
      <c r="E21" s="36"/>
      <c r="F21" s="36"/>
      <c r="G21" s="36"/>
      <c r="H21" s="37"/>
      <c r="I21" s="36"/>
      <c r="J21" s="37"/>
      <c r="K21" s="37"/>
      <c r="L21" s="37"/>
      <c r="M21" s="36"/>
    </row>
    <row r="22" spans="5:13" ht="12.75">
      <c r="E22" s="35"/>
      <c r="F22" s="35"/>
      <c r="G22" s="35"/>
      <c r="I22" s="35"/>
      <c r="M22" s="35"/>
    </row>
    <row r="23" spans="5:13" ht="12.75">
      <c r="E23" s="35"/>
      <c r="F23" s="35"/>
      <c r="G23" s="35"/>
      <c r="I23" s="35"/>
      <c r="M23" s="35"/>
    </row>
    <row r="24" spans="5:13" ht="12.75">
      <c r="E24" s="35"/>
      <c r="F24" s="35"/>
      <c r="G24" s="35"/>
      <c r="I24" s="35"/>
      <c r="M24" s="35"/>
    </row>
    <row r="25" spans="5:13" ht="12.75">
      <c r="E25" s="35"/>
      <c r="F25" s="35"/>
      <c r="G25" s="35"/>
      <c r="I25" s="35"/>
      <c r="M25" s="35"/>
    </row>
    <row r="26" spans="5:13" ht="12.75">
      <c r="E26" s="35"/>
      <c r="F26" s="35"/>
      <c r="G26" s="35"/>
      <c r="I26" s="35"/>
      <c r="M26" s="35"/>
    </row>
    <row r="27" spans="5:13" ht="12.75">
      <c r="E27" s="35"/>
      <c r="F27" s="35"/>
      <c r="G27" s="35"/>
      <c r="I27" s="35"/>
      <c r="M27" s="35"/>
    </row>
    <row r="28" spans="5:13" ht="12.75">
      <c r="E28" s="35"/>
      <c r="F28" s="35"/>
      <c r="G28" s="35"/>
      <c r="I28" s="35"/>
      <c r="M28" s="35"/>
    </row>
    <row r="29" spans="5:13" ht="12.75">
      <c r="E29" s="35"/>
      <c r="F29" s="35"/>
      <c r="G29" s="35"/>
      <c r="I29" s="35"/>
      <c r="M29" s="35"/>
    </row>
    <row r="30" spans="5:13" ht="12.75">
      <c r="E30" s="35"/>
      <c r="F30" s="35"/>
      <c r="G30" s="35"/>
      <c r="I30" s="35"/>
      <c r="M30" s="35"/>
    </row>
    <row r="31" spans="5:13" ht="12.75">
      <c r="E31" s="35"/>
      <c r="F31" s="35"/>
      <c r="G31" s="35"/>
      <c r="I31" s="35"/>
      <c r="M31" s="35"/>
    </row>
    <row r="32" spans="5:13" ht="12.75">
      <c r="E32" s="35"/>
      <c r="F32" s="35"/>
      <c r="G32" s="35"/>
      <c r="I32" s="35"/>
      <c r="M32" s="35"/>
    </row>
    <row r="33" spans="5:13" ht="12.75">
      <c r="E33" s="35"/>
      <c r="F33" s="35"/>
      <c r="G33" s="35"/>
      <c r="I33" s="35"/>
      <c r="M33" s="35"/>
    </row>
    <row r="34" spans="5:13" ht="12.75">
      <c r="E34" s="35"/>
      <c r="F34" s="35"/>
      <c r="G34" s="35"/>
      <c r="I34" s="35"/>
      <c r="M34" s="35"/>
    </row>
    <row r="35" spans="5:13" ht="12.75">
      <c r="E35" s="35"/>
      <c r="F35" s="35"/>
      <c r="G35" s="35"/>
      <c r="I35" s="35"/>
      <c r="M35" s="35"/>
    </row>
    <row r="36" spans="2:3" ht="12.75">
      <c r="B36" s="106"/>
      <c r="C36" s="106"/>
    </row>
    <row r="37" spans="2:6" ht="12.75">
      <c r="B37" s="106"/>
      <c r="C37" s="106"/>
      <c r="F37" s="61"/>
    </row>
    <row r="38" spans="2:3" ht="12.75">
      <c r="B38" s="106"/>
      <c r="C38" s="106"/>
    </row>
    <row r="39" spans="2:3" ht="12.75">
      <c r="B39" s="106"/>
      <c r="C39" s="106"/>
    </row>
    <row r="40" spans="2:3" ht="12.75">
      <c r="B40" s="106"/>
      <c r="C40" s="106"/>
    </row>
    <row r="41" spans="2:3" ht="12.75">
      <c r="B41" s="106"/>
      <c r="C41" s="106"/>
    </row>
    <row r="42" spans="2:3" ht="12.75">
      <c r="B42" s="106"/>
      <c r="C42" s="106"/>
    </row>
    <row r="43" spans="2:3" ht="12.75">
      <c r="B43" s="106"/>
      <c r="C43" s="106"/>
    </row>
    <row r="44" spans="2:3" ht="12.75">
      <c r="B44" s="106"/>
      <c r="C44" s="106"/>
    </row>
    <row r="45" spans="2:3" ht="12.75">
      <c r="B45" s="106"/>
      <c r="C45" s="106"/>
    </row>
  </sheetData>
  <sheetProtection/>
  <mergeCells count="19">
    <mergeCell ref="B44:C44"/>
    <mergeCell ref="B45:C45"/>
    <mergeCell ref="B36:C36"/>
    <mergeCell ref="B37:C37"/>
    <mergeCell ref="B38:C38"/>
    <mergeCell ref="B43:C43"/>
    <mergeCell ref="B39:C39"/>
    <mergeCell ref="B40:C40"/>
    <mergeCell ref="B41:C41"/>
    <mergeCell ref="B42:C42"/>
    <mergeCell ref="J8:J9"/>
    <mergeCell ref="J7:M7"/>
    <mergeCell ref="B7:E7"/>
    <mergeCell ref="F7:I7"/>
    <mergeCell ref="A5:P5"/>
    <mergeCell ref="A1:P1"/>
    <mergeCell ref="A2:P2"/>
    <mergeCell ref="A3:P3"/>
    <mergeCell ref="A4:P4"/>
  </mergeCells>
  <printOptions/>
  <pageMargins left="0.19" right="0.32" top="1" bottom="1" header="0.5" footer="0.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N45" sqref="N45"/>
    </sheetView>
  </sheetViews>
  <sheetFormatPr defaultColWidth="9.140625" defaultRowHeight="12.75"/>
  <cols>
    <col min="1" max="1" width="11.421875" style="6" customWidth="1"/>
    <col min="2" max="2" width="5.28125" style="6" bestFit="1" customWidth="1"/>
    <col min="3" max="3" width="8.57421875" style="6" bestFit="1" customWidth="1"/>
    <col min="4" max="4" width="9.140625" style="6" customWidth="1"/>
    <col min="5" max="5" width="10.7109375" style="6" customWidth="1"/>
    <col min="6" max="6" width="8.7109375" style="6" bestFit="1" customWidth="1"/>
    <col min="7" max="7" width="7.8515625" style="6" customWidth="1"/>
    <col min="8" max="8" width="8.57421875" style="6" bestFit="1" customWidth="1"/>
    <col min="9" max="9" width="9.140625" style="6" customWidth="1"/>
    <col min="10" max="10" width="7.7109375" style="6" customWidth="1"/>
    <col min="11" max="11" width="8.7109375" style="6" bestFit="1" customWidth="1"/>
    <col min="12" max="12" width="7.00390625" style="6" bestFit="1" customWidth="1"/>
    <col min="13" max="13" width="8.57421875" style="6" bestFit="1" customWidth="1"/>
    <col min="14" max="14" width="8.57421875" style="6" customWidth="1"/>
    <col min="15" max="15" width="7.421875" style="6" bestFit="1" customWidth="1"/>
    <col min="16" max="16" width="8.7109375" style="6" bestFit="1" customWidth="1"/>
    <col min="17" max="17" width="4.140625" style="6" customWidth="1"/>
    <col min="18" max="16384" width="9.140625" style="6" customWidth="1"/>
  </cols>
  <sheetData>
    <row r="1" spans="1:19" ht="12.75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12.75">
      <c r="A2" s="106" t="s">
        <v>36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12.75">
      <c r="A3" s="106" t="s">
        <v>25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ht="12.75">
      <c r="A4" s="107" t="s">
        <v>41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ht="12.75">
      <c r="A5" s="106" t="s">
        <v>17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</row>
    <row r="6" ht="13.5" thickBot="1"/>
    <row r="7" spans="2:16" ht="13.5" thickBot="1">
      <c r="B7" s="115" t="s">
        <v>1</v>
      </c>
      <c r="C7" s="109"/>
      <c r="D7" s="109"/>
      <c r="E7" s="109"/>
      <c r="F7" s="110"/>
      <c r="G7" s="108" t="s">
        <v>2</v>
      </c>
      <c r="H7" s="109"/>
      <c r="I7" s="109"/>
      <c r="J7" s="109"/>
      <c r="K7" s="110"/>
      <c r="L7" s="116" t="s">
        <v>13</v>
      </c>
      <c r="M7" s="112"/>
      <c r="N7" s="112"/>
      <c r="O7" s="112"/>
      <c r="P7" s="113"/>
    </row>
    <row r="8" spans="2:16" ht="12.75">
      <c r="B8" s="26"/>
      <c r="C8" s="9" t="s">
        <v>5</v>
      </c>
      <c r="D8" s="13" t="s">
        <v>19</v>
      </c>
      <c r="E8" s="8" t="s">
        <v>6</v>
      </c>
      <c r="F8" s="40" t="s">
        <v>4</v>
      </c>
      <c r="G8" s="26"/>
      <c r="H8" s="8" t="s">
        <v>5</v>
      </c>
      <c r="I8" s="8" t="s">
        <v>19</v>
      </c>
      <c r="J8" s="8" t="s">
        <v>6</v>
      </c>
      <c r="K8" s="40" t="s">
        <v>4</v>
      </c>
      <c r="L8" s="8"/>
      <c r="M8" s="8" t="s">
        <v>5</v>
      </c>
      <c r="N8" s="13" t="s">
        <v>19</v>
      </c>
      <c r="O8" s="8" t="s">
        <v>6</v>
      </c>
      <c r="P8" s="40" t="s">
        <v>4</v>
      </c>
    </row>
    <row r="9" spans="2:16" ht="12.75">
      <c r="B9" s="14" t="s">
        <v>21</v>
      </c>
      <c r="C9" s="13" t="s">
        <v>18</v>
      </c>
      <c r="D9" s="13" t="s">
        <v>18</v>
      </c>
      <c r="E9" s="55" t="s">
        <v>26</v>
      </c>
      <c r="F9" s="41" t="s">
        <v>24</v>
      </c>
      <c r="G9" s="15" t="s">
        <v>3</v>
      </c>
      <c r="H9" s="15" t="s">
        <v>18</v>
      </c>
      <c r="I9" s="14" t="s">
        <v>18</v>
      </c>
      <c r="J9" s="55" t="s">
        <v>26</v>
      </c>
      <c r="K9" s="41" t="s">
        <v>24</v>
      </c>
      <c r="L9" s="14" t="s">
        <v>22</v>
      </c>
      <c r="M9" s="14" t="s">
        <v>18</v>
      </c>
      <c r="N9" s="13" t="s">
        <v>18</v>
      </c>
      <c r="O9" s="55" t="s">
        <v>26</v>
      </c>
      <c r="P9" s="41" t="s">
        <v>24</v>
      </c>
    </row>
    <row r="10" spans="2:16" ht="13.5" thickBot="1">
      <c r="B10" s="18"/>
      <c r="C10" s="19"/>
      <c r="D10" s="22"/>
      <c r="E10" s="31" t="s">
        <v>33</v>
      </c>
      <c r="F10" s="49">
        <v>42005</v>
      </c>
      <c r="G10" s="20"/>
      <c r="H10" s="20"/>
      <c r="I10" s="20"/>
      <c r="J10" s="31" t="s">
        <v>33</v>
      </c>
      <c r="K10" s="49">
        <f>F10</f>
        <v>42005</v>
      </c>
      <c r="L10" s="18"/>
      <c r="M10" s="18"/>
      <c r="N10" s="22"/>
      <c r="O10" s="31" t="s">
        <v>33</v>
      </c>
      <c r="P10" s="49">
        <f>F10</f>
        <v>42005</v>
      </c>
    </row>
    <row r="11" spans="2:16" ht="13.5" thickBot="1">
      <c r="B11" s="8" t="s">
        <v>7</v>
      </c>
      <c r="C11" s="45">
        <v>0</v>
      </c>
      <c r="D11" s="24">
        <v>0</v>
      </c>
      <c r="E11" s="76">
        <f>D11/D17</f>
        <v>0</v>
      </c>
      <c r="F11" s="88">
        <f>D11+aprile!E10</f>
        <v>1011300</v>
      </c>
      <c r="G11" s="79" t="s">
        <v>7</v>
      </c>
      <c r="H11" s="45">
        <v>1</v>
      </c>
      <c r="I11" s="24">
        <v>3000</v>
      </c>
      <c r="J11" s="47">
        <f>I11/I17</f>
        <v>0.40611885745228105</v>
      </c>
      <c r="K11" s="24">
        <f>I11+aprile!I12</f>
        <v>33099750</v>
      </c>
      <c r="L11" s="39">
        <v>908</v>
      </c>
      <c r="M11" s="45">
        <v>0</v>
      </c>
      <c r="N11" s="24">
        <v>0</v>
      </c>
      <c r="O11" s="47">
        <f>N11/N17</f>
        <v>0</v>
      </c>
      <c r="P11" s="24">
        <f>N11+aprile!M10</f>
        <v>42385250</v>
      </c>
    </row>
    <row r="12" spans="2:16" ht="13.5" thickBot="1">
      <c r="B12" s="14" t="s">
        <v>14</v>
      </c>
      <c r="C12" s="46">
        <v>1</v>
      </c>
      <c r="D12" s="29">
        <v>2992</v>
      </c>
      <c r="E12" s="77">
        <f>D12/D17</f>
        <v>0.4050358738324083</v>
      </c>
      <c r="F12" s="89">
        <f>D12+aprile!E11</f>
        <v>3416992</v>
      </c>
      <c r="G12" s="16" t="s">
        <v>8</v>
      </c>
      <c r="H12" s="46">
        <v>0</v>
      </c>
      <c r="I12" s="29">
        <v>0</v>
      </c>
      <c r="J12" s="48">
        <f>I12/I17</f>
        <v>0</v>
      </c>
      <c r="K12" s="24">
        <f>I12+aprile!I10</f>
        <v>9288500</v>
      </c>
      <c r="L12" s="27">
        <v>198</v>
      </c>
      <c r="M12" s="46">
        <v>0</v>
      </c>
      <c r="N12" s="29">
        <v>0</v>
      </c>
      <c r="O12" s="48">
        <f>N12/N17</f>
        <v>0</v>
      </c>
      <c r="P12" s="24">
        <f>N12+aprile!M11</f>
        <v>73801800</v>
      </c>
    </row>
    <row r="13" spans="2:16" ht="13.5" thickBot="1">
      <c r="B13" s="14" t="s">
        <v>10</v>
      </c>
      <c r="C13" s="46">
        <v>2</v>
      </c>
      <c r="D13" s="29">
        <v>3480</v>
      </c>
      <c r="E13" s="77">
        <f>D13/D17</f>
        <v>0.471097874644646</v>
      </c>
      <c r="F13" s="89">
        <f>D13+aprile!E12</f>
        <v>42109480</v>
      </c>
      <c r="G13" s="16" t="s">
        <v>9</v>
      </c>
      <c r="H13" s="46">
        <v>3</v>
      </c>
      <c r="I13" s="29">
        <v>4387</v>
      </c>
      <c r="J13" s="48">
        <f>I13/I17</f>
        <v>0.593881142547719</v>
      </c>
      <c r="K13" s="24">
        <f>I13+aprile!I13</f>
        <v>38319687</v>
      </c>
      <c r="L13" s="14" t="s">
        <v>12</v>
      </c>
      <c r="M13" s="46">
        <v>4</v>
      </c>
      <c r="N13" s="29">
        <v>7387</v>
      </c>
      <c r="O13" s="48">
        <f>N13/N17</f>
        <v>1</v>
      </c>
      <c r="P13" s="24">
        <f>N13+aprile!M12</f>
        <v>16017387</v>
      </c>
    </row>
    <row r="14" spans="2:16" ht="12.75">
      <c r="B14" s="14" t="s">
        <v>16</v>
      </c>
      <c r="C14" s="46">
        <v>0</v>
      </c>
      <c r="D14" s="29">
        <v>0</v>
      </c>
      <c r="E14" s="77">
        <f>D14/D17</f>
        <v>0</v>
      </c>
      <c r="F14" s="89">
        <f>D14+aprile!E13</f>
        <v>0</v>
      </c>
      <c r="G14" s="16" t="s">
        <v>11</v>
      </c>
      <c r="H14" s="52">
        <v>0</v>
      </c>
      <c r="I14" s="29">
        <v>0</v>
      </c>
      <c r="J14" s="48">
        <f>I14/I17</f>
        <v>0</v>
      </c>
      <c r="K14" s="24">
        <f>I14+aprile!I11</f>
        <v>51496500</v>
      </c>
      <c r="L14" s="28"/>
      <c r="M14" s="46"/>
      <c r="N14" s="29"/>
      <c r="O14" s="48"/>
      <c r="P14" s="29"/>
    </row>
    <row r="15" spans="2:16" ht="12.75">
      <c r="B15" s="14" t="s">
        <v>23</v>
      </c>
      <c r="C15" s="46">
        <v>1</v>
      </c>
      <c r="D15" s="29">
        <v>915</v>
      </c>
      <c r="E15" s="77">
        <f>D15/D17</f>
        <v>0.12386625152294571</v>
      </c>
      <c r="F15" s="89">
        <f>D15+aprile!E15</f>
        <v>19837415</v>
      </c>
      <c r="G15" s="16"/>
      <c r="H15" s="52"/>
      <c r="I15" s="29"/>
      <c r="J15" s="48"/>
      <c r="K15" s="29"/>
      <c r="L15" s="28"/>
      <c r="M15" s="46"/>
      <c r="N15" s="29"/>
      <c r="O15" s="48"/>
      <c r="P15" s="29"/>
    </row>
    <row r="16" spans="2:16" ht="13.5" thickBot="1">
      <c r="B16" s="14" t="s">
        <v>32</v>
      </c>
      <c r="C16" s="46">
        <v>0</v>
      </c>
      <c r="D16" s="29">
        <v>0</v>
      </c>
      <c r="E16" s="77">
        <f>D16/D17</f>
        <v>0</v>
      </c>
      <c r="F16" s="90">
        <f>D16+aprile!E16</f>
        <v>42588250</v>
      </c>
      <c r="G16" s="54"/>
      <c r="H16" s="52"/>
      <c r="I16" s="43"/>
      <c r="J16" s="48"/>
      <c r="K16" s="29"/>
      <c r="L16" s="28"/>
      <c r="M16" s="46"/>
      <c r="N16" s="29"/>
      <c r="O16" s="48"/>
      <c r="P16" s="29"/>
    </row>
    <row r="17" spans="2:16" ht="13.5" thickBot="1">
      <c r="B17" s="67" t="s">
        <v>4</v>
      </c>
      <c r="C17" s="67">
        <f>SUM(C11:C16)</f>
        <v>4</v>
      </c>
      <c r="D17" s="68">
        <f>SUM(D11:D16)</f>
        <v>7387</v>
      </c>
      <c r="E17" s="44">
        <f>SUM(E11:E16)</f>
        <v>1</v>
      </c>
      <c r="F17" s="78">
        <f>SUM(F11:F16)</f>
        <v>108963437</v>
      </c>
      <c r="G17" s="67" t="s">
        <v>4</v>
      </c>
      <c r="H17" s="69">
        <f>SUM(H11:H14)</f>
        <v>4</v>
      </c>
      <c r="I17" s="68">
        <f>SUM(I11:I14)</f>
        <v>7387</v>
      </c>
      <c r="J17" s="44">
        <f>SUM(J11:J14)</f>
        <v>1</v>
      </c>
      <c r="K17" s="69">
        <f>SUM(K11:K14)</f>
        <v>132204437</v>
      </c>
      <c r="L17" s="67" t="s">
        <v>4</v>
      </c>
      <c r="M17" s="67">
        <f>SUM(M11:M16)</f>
        <v>4</v>
      </c>
      <c r="N17" s="68">
        <f>SUM(N11:N14)</f>
        <v>7387</v>
      </c>
      <c r="O17" s="44">
        <f>SUM(O11:O13)</f>
        <v>1</v>
      </c>
      <c r="P17" s="69">
        <f>SUM(P11:P13)</f>
        <v>132204437</v>
      </c>
    </row>
    <row r="18" spans="4:16" ht="12.75">
      <c r="D18" s="35"/>
      <c r="F18" s="35"/>
      <c r="G18" s="35"/>
      <c r="H18" s="35"/>
      <c r="I18" s="35"/>
      <c r="K18" s="35"/>
      <c r="N18" s="35"/>
      <c r="P18" s="35"/>
    </row>
    <row r="19" spans="4:16" ht="12.75">
      <c r="D19" s="35"/>
      <c r="F19" s="35"/>
      <c r="G19" s="35"/>
      <c r="H19" s="35"/>
      <c r="I19" s="35"/>
      <c r="K19" s="35"/>
      <c r="N19" s="35"/>
      <c r="P19" s="35"/>
    </row>
    <row r="20" spans="4:16" ht="12.75">
      <c r="D20" s="36"/>
      <c r="E20" s="37"/>
      <c r="F20" s="36"/>
      <c r="G20" s="36"/>
      <c r="H20" s="36"/>
      <c r="I20" s="36"/>
      <c r="J20" s="37"/>
      <c r="K20" s="36"/>
      <c r="L20" s="37"/>
      <c r="M20" s="37"/>
      <c r="N20" s="36"/>
      <c r="O20" s="37"/>
      <c r="P20" s="36"/>
    </row>
    <row r="21" spans="4:16" ht="12.75">
      <c r="D21" s="35"/>
      <c r="F21" s="35"/>
      <c r="G21" s="35"/>
      <c r="H21" s="35"/>
      <c r="I21" s="35"/>
      <c r="K21" s="35"/>
      <c r="N21" s="35"/>
      <c r="P21" s="35"/>
    </row>
    <row r="22" spans="4:16" ht="12.75">
      <c r="D22" s="35"/>
      <c r="F22" s="35"/>
      <c r="G22" s="35"/>
      <c r="H22" s="35"/>
      <c r="I22" s="35"/>
      <c r="K22" s="35"/>
      <c r="N22" s="35"/>
      <c r="P22" s="35"/>
    </row>
    <row r="23" spans="4:16" ht="12.75">
      <c r="D23" s="35"/>
      <c r="F23" s="35"/>
      <c r="G23" s="35"/>
      <c r="H23" s="35"/>
      <c r="I23" s="35"/>
      <c r="K23" s="35"/>
      <c r="N23" s="35"/>
      <c r="P23" s="35"/>
    </row>
    <row r="24" spans="4:16" ht="12.75">
      <c r="D24" s="35"/>
      <c r="F24" s="35"/>
      <c r="G24" s="35"/>
      <c r="H24" s="35"/>
      <c r="I24" s="35"/>
      <c r="K24" s="35"/>
      <c r="N24" s="35"/>
      <c r="P24" s="35"/>
    </row>
    <row r="25" spans="4:16" ht="12.75">
      <c r="D25" s="35"/>
      <c r="F25" s="35"/>
      <c r="G25" s="35"/>
      <c r="H25" s="35"/>
      <c r="I25" s="35"/>
      <c r="K25" s="35"/>
      <c r="N25" s="35"/>
      <c r="P25" s="35"/>
    </row>
    <row r="26" spans="4:16" ht="12.75">
      <c r="D26" s="35"/>
      <c r="F26" s="35"/>
      <c r="G26" s="35"/>
      <c r="H26" s="35"/>
      <c r="I26" s="35"/>
      <c r="K26" s="35"/>
      <c r="N26" s="35"/>
      <c r="P26" s="35"/>
    </row>
    <row r="27" spans="4:16" ht="12.75">
      <c r="D27" s="35"/>
      <c r="F27" s="35"/>
      <c r="G27" s="35"/>
      <c r="H27" s="35"/>
      <c r="I27" s="35"/>
      <c r="K27" s="35"/>
      <c r="N27" s="35"/>
      <c r="P27" s="35"/>
    </row>
    <row r="28" spans="4:16" ht="12.75">
      <c r="D28" s="35"/>
      <c r="F28" s="35"/>
      <c r="G28" s="35"/>
      <c r="H28" s="35"/>
      <c r="I28" s="35"/>
      <c r="K28" s="35"/>
      <c r="N28" s="35"/>
      <c r="P28" s="35"/>
    </row>
    <row r="29" spans="4:16" ht="12.75">
      <c r="D29" s="35"/>
      <c r="F29" s="35"/>
      <c r="G29" s="35"/>
      <c r="H29" s="35"/>
      <c r="I29" s="35"/>
      <c r="K29" s="35"/>
      <c r="N29" s="35"/>
      <c r="P29" s="35"/>
    </row>
    <row r="30" spans="4:16" ht="12.75">
      <c r="D30" s="38"/>
      <c r="F30" s="35"/>
      <c r="G30" s="35"/>
      <c r="H30" s="35"/>
      <c r="I30" s="35"/>
      <c r="K30" s="35"/>
      <c r="N30" s="35"/>
      <c r="P30" s="35"/>
    </row>
    <row r="31" spans="4:16" ht="12.75">
      <c r="D31" s="35"/>
      <c r="F31" s="35"/>
      <c r="G31" s="35"/>
      <c r="H31" s="35"/>
      <c r="I31" s="35"/>
      <c r="K31" s="35"/>
      <c r="N31" s="35"/>
      <c r="P31" s="35"/>
    </row>
    <row r="32" spans="4:16" ht="12.75">
      <c r="D32" s="35"/>
      <c r="F32" s="35"/>
      <c r="G32" s="35"/>
      <c r="H32" s="35"/>
      <c r="I32" s="35"/>
      <c r="K32" s="35"/>
      <c r="N32" s="35"/>
      <c r="P32" s="35"/>
    </row>
    <row r="33" spans="4:16" ht="12.75">
      <c r="D33" s="35"/>
      <c r="F33" s="35"/>
      <c r="G33" s="35"/>
      <c r="H33" s="35"/>
      <c r="I33" s="35"/>
      <c r="K33" s="35"/>
      <c r="N33" s="35"/>
      <c r="P33" s="35"/>
    </row>
    <row r="34" spans="4:16" ht="12.75">
      <c r="D34" s="35"/>
      <c r="F34" s="35"/>
      <c r="G34" s="35"/>
      <c r="H34" s="35"/>
      <c r="I34" s="35"/>
      <c r="K34" s="35"/>
      <c r="N34" s="35"/>
      <c r="P34" s="35"/>
    </row>
  </sheetData>
  <sheetProtection/>
  <mergeCells count="8">
    <mergeCell ref="A5:S5"/>
    <mergeCell ref="B7:F7"/>
    <mergeCell ref="G7:K7"/>
    <mergeCell ref="L7:P7"/>
    <mergeCell ref="A1:S1"/>
    <mergeCell ref="A2:S2"/>
    <mergeCell ref="A3:S3"/>
    <mergeCell ref="A4:S4"/>
  </mergeCells>
  <printOptions/>
  <pageMargins left="0.75" right="0.2" top="1" bottom="1" header="0.5" footer="0.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8.57421875" style="6" customWidth="1"/>
    <col min="2" max="2" width="9.140625" style="6" customWidth="1"/>
    <col min="3" max="3" width="11.140625" style="6" customWidth="1"/>
    <col min="4" max="4" width="8.7109375" style="6" bestFit="1" customWidth="1"/>
    <col min="5" max="5" width="12.421875" style="6" customWidth="1"/>
    <col min="6" max="6" width="9.00390625" style="6" customWidth="1"/>
    <col min="7" max="7" width="6.140625" style="6" customWidth="1"/>
    <col min="8" max="11" width="9.140625" style="6" customWidth="1"/>
    <col min="12" max="12" width="8.421875" style="6" customWidth="1"/>
    <col min="13" max="16" width="9.140625" style="6" customWidth="1"/>
    <col min="17" max="17" width="4.57421875" style="6" customWidth="1"/>
    <col min="18" max="16384" width="9.140625" style="6" customWidth="1"/>
  </cols>
  <sheetData>
    <row r="1" spans="1:19" ht="12.75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12.75">
      <c r="A2" s="106" t="s">
        <v>36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12.75">
      <c r="A3" s="106" t="s">
        <v>25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ht="12.75">
      <c r="A4" s="107" t="s">
        <v>42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ht="12.75">
      <c r="A5" s="106" t="s">
        <v>17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</row>
    <row r="6" ht="13.5" thickBot="1"/>
    <row r="7" spans="2:16" ht="13.5" thickBot="1">
      <c r="B7" s="115" t="s">
        <v>1</v>
      </c>
      <c r="C7" s="109"/>
      <c r="D7" s="109"/>
      <c r="E7" s="109"/>
      <c r="F7" s="110"/>
      <c r="G7" s="108" t="s">
        <v>2</v>
      </c>
      <c r="H7" s="109"/>
      <c r="I7" s="109"/>
      <c r="J7" s="109"/>
      <c r="K7" s="110"/>
      <c r="L7" s="116" t="s">
        <v>13</v>
      </c>
      <c r="M7" s="112"/>
      <c r="N7" s="112"/>
      <c r="O7" s="112"/>
      <c r="P7" s="113"/>
    </row>
    <row r="8" spans="2:16" ht="12.75">
      <c r="B8" s="26"/>
      <c r="C8" s="9" t="s">
        <v>5</v>
      </c>
      <c r="D8" s="13" t="s">
        <v>19</v>
      </c>
      <c r="E8" s="8" t="s">
        <v>6</v>
      </c>
      <c r="F8" s="40" t="s">
        <v>4</v>
      </c>
      <c r="G8" s="26"/>
      <c r="H8" s="8" t="s">
        <v>5</v>
      </c>
      <c r="I8" s="8" t="s">
        <v>19</v>
      </c>
      <c r="J8" s="8" t="s">
        <v>6</v>
      </c>
      <c r="K8" s="40" t="s">
        <v>4</v>
      </c>
      <c r="L8" s="8"/>
      <c r="M8" s="8" t="s">
        <v>5</v>
      </c>
      <c r="N8" s="13" t="s">
        <v>19</v>
      </c>
      <c r="O8" s="8" t="s">
        <v>6</v>
      </c>
      <c r="P8" s="40" t="s">
        <v>4</v>
      </c>
    </row>
    <row r="9" spans="2:16" ht="12.75">
      <c r="B9" s="14" t="s">
        <v>0</v>
      </c>
      <c r="C9" s="13" t="s">
        <v>18</v>
      </c>
      <c r="D9" s="13" t="s">
        <v>18</v>
      </c>
      <c r="E9" s="55" t="s">
        <v>26</v>
      </c>
      <c r="F9" s="41" t="s">
        <v>24</v>
      </c>
      <c r="G9" s="15" t="s">
        <v>3</v>
      </c>
      <c r="H9" s="15" t="s">
        <v>18</v>
      </c>
      <c r="I9" s="14" t="s">
        <v>18</v>
      </c>
      <c r="J9" s="55" t="s">
        <v>26</v>
      </c>
      <c r="K9" s="41" t="s">
        <v>24</v>
      </c>
      <c r="L9" s="14" t="s">
        <v>22</v>
      </c>
      <c r="M9" s="14" t="s">
        <v>18</v>
      </c>
      <c r="N9" s="13" t="s">
        <v>18</v>
      </c>
      <c r="O9" s="55" t="s">
        <v>26</v>
      </c>
      <c r="P9" s="41" t="s">
        <v>24</v>
      </c>
    </row>
    <row r="10" spans="2:16" ht="13.5" thickBot="1">
      <c r="B10" s="18"/>
      <c r="C10" s="19"/>
      <c r="D10" s="22"/>
      <c r="E10" s="31" t="s">
        <v>33</v>
      </c>
      <c r="F10" s="42">
        <v>40544</v>
      </c>
      <c r="G10" s="20"/>
      <c r="H10" s="20"/>
      <c r="I10" s="20"/>
      <c r="J10" s="31" t="s">
        <v>33</v>
      </c>
      <c r="K10" s="42">
        <f>F10</f>
        <v>40544</v>
      </c>
      <c r="L10" s="18"/>
      <c r="M10" s="18"/>
      <c r="N10" s="22"/>
      <c r="O10" s="31" t="s">
        <v>33</v>
      </c>
      <c r="P10" s="42">
        <f>F10</f>
        <v>40544</v>
      </c>
    </row>
    <row r="11" spans="2:16" ht="12.75">
      <c r="B11" s="8" t="s">
        <v>7</v>
      </c>
      <c r="C11" s="10">
        <v>0</v>
      </c>
      <c r="D11" s="24">
        <v>0</v>
      </c>
      <c r="E11" s="71">
        <f>D11/D17</f>
        <v>0</v>
      </c>
      <c r="F11" s="24">
        <f>D11+maggio!$F$11</f>
        <v>1011300</v>
      </c>
      <c r="G11" s="26" t="s">
        <v>7</v>
      </c>
      <c r="H11" s="10">
        <v>0</v>
      </c>
      <c r="I11" s="24">
        <v>0</v>
      </c>
      <c r="J11" s="25">
        <f>I11/I17</f>
        <v>0</v>
      </c>
      <c r="K11" s="24">
        <f>I11+maggio!$K$11</f>
        <v>33099750</v>
      </c>
      <c r="L11" s="39">
        <v>908</v>
      </c>
      <c r="M11" s="10">
        <v>1</v>
      </c>
      <c r="N11" s="24">
        <v>3575</v>
      </c>
      <c r="O11" s="25">
        <f>N11/N17</f>
        <v>0.33921624442546733</v>
      </c>
      <c r="P11" s="24">
        <f>N11+maggio!$P$11</f>
        <v>42388825</v>
      </c>
    </row>
    <row r="12" spans="2:16" ht="12.75">
      <c r="B12" s="14" t="s">
        <v>14</v>
      </c>
      <c r="C12" s="28">
        <v>4</v>
      </c>
      <c r="D12" s="29">
        <v>6855</v>
      </c>
      <c r="E12" s="70">
        <f>D12/D17</f>
        <v>0.65044121833191</v>
      </c>
      <c r="F12" s="29">
        <f>D12+maggio!$F$12</f>
        <v>3423847</v>
      </c>
      <c r="G12" s="15" t="s">
        <v>8</v>
      </c>
      <c r="H12" s="28">
        <v>2</v>
      </c>
      <c r="I12" s="29">
        <v>4769</v>
      </c>
      <c r="J12" s="30">
        <f>I12/I17</f>
        <v>0.4525097257804346</v>
      </c>
      <c r="K12" s="29">
        <f>I12+maggio!$K$12</f>
        <v>9293269</v>
      </c>
      <c r="L12" s="27">
        <v>198</v>
      </c>
      <c r="M12" s="28">
        <v>0</v>
      </c>
      <c r="N12" s="29">
        <v>0</v>
      </c>
      <c r="O12" s="30">
        <f>N12/N17</f>
        <v>0</v>
      </c>
      <c r="P12" s="29">
        <f>N12+maggio!$P$12</f>
        <v>73801800</v>
      </c>
    </row>
    <row r="13" spans="2:16" ht="12.75">
      <c r="B13" s="14" t="s">
        <v>10</v>
      </c>
      <c r="C13" s="28">
        <v>4</v>
      </c>
      <c r="D13" s="29">
        <v>3684</v>
      </c>
      <c r="E13" s="70">
        <f>D13/D17</f>
        <v>0.34955878166808996</v>
      </c>
      <c r="F13" s="29">
        <f>D13+maggio!$F$13</f>
        <v>42113164</v>
      </c>
      <c r="G13" s="15" t="s">
        <v>9</v>
      </c>
      <c r="H13" s="28">
        <v>4</v>
      </c>
      <c r="I13" s="29">
        <v>4280</v>
      </c>
      <c r="J13" s="30">
        <f>I13/I17</f>
        <v>0.40611063668279723</v>
      </c>
      <c r="K13" s="29">
        <f>I13+maggio!$K$13</f>
        <v>38323967</v>
      </c>
      <c r="L13" s="14" t="s">
        <v>12</v>
      </c>
      <c r="M13" s="28">
        <v>7</v>
      </c>
      <c r="N13" s="29">
        <v>6964</v>
      </c>
      <c r="O13" s="30">
        <f>N13/N17</f>
        <v>0.6607837555745327</v>
      </c>
      <c r="P13" s="29">
        <f>N13+maggio!$P$13</f>
        <v>16024351</v>
      </c>
    </row>
    <row r="14" spans="2:16" ht="12.75">
      <c r="B14" s="14" t="s">
        <v>16</v>
      </c>
      <c r="C14" s="28">
        <v>0</v>
      </c>
      <c r="D14" s="29">
        <v>0</v>
      </c>
      <c r="E14" s="70">
        <f>D14/D17</f>
        <v>0</v>
      </c>
      <c r="F14" s="29">
        <f>D14+maggio!$F$14</f>
        <v>0</v>
      </c>
      <c r="G14" s="15" t="s">
        <v>11</v>
      </c>
      <c r="H14" s="29">
        <v>2</v>
      </c>
      <c r="I14" s="29">
        <v>1490</v>
      </c>
      <c r="J14" s="30">
        <f>I14/I17</f>
        <v>0.1413796375367682</v>
      </c>
      <c r="K14" s="29">
        <f>I14+maggio!$K$14</f>
        <v>51497990</v>
      </c>
      <c r="L14" s="28"/>
      <c r="M14" s="28"/>
      <c r="N14" s="29"/>
      <c r="O14" s="30"/>
      <c r="P14" s="29"/>
    </row>
    <row r="15" spans="2:16" ht="12.75">
      <c r="B15" s="14" t="s">
        <v>23</v>
      </c>
      <c r="C15" s="28">
        <v>0</v>
      </c>
      <c r="D15" s="29">
        <v>0</v>
      </c>
      <c r="E15" s="70">
        <f>D15/D17</f>
        <v>0</v>
      </c>
      <c r="F15" s="29">
        <f>D15+maggio!F15</f>
        <v>19837415</v>
      </c>
      <c r="G15" s="15"/>
      <c r="H15" s="29"/>
      <c r="I15" s="29"/>
      <c r="J15" s="30"/>
      <c r="K15" s="29"/>
      <c r="L15" s="28"/>
      <c r="M15" s="28"/>
      <c r="N15" s="29"/>
      <c r="O15" s="30"/>
      <c r="P15" s="29"/>
    </row>
    <row r="16" spans="2:16" ht="13.5" thickBot="1">
      <c r="B16" s="14" t="s">
        <v>32</v>
      </c>
      <c r="C16" s="28">
        <v>0</v>
      </c>
      <c r="D16" s="29">
        <v>0</v>
      </c>
      <c r="E16" s="70">
        <f>D16/D17</f>
        <v>0</v>
      </c>
      <c r="F16" s="29">
        <f>D16+maggio!$F$16</f>
        <v>42588250</v>
      </c>
      <c r="G16" s="29"/>
      <c r="H16" s="29"/>
      <c r="I16" s="43"/>
      <c r="J16" s="30"/>
      <c r="K16" s="43"/>
      <c r="L16" s="28"/>
      <c r="M16" s="28"/>
      <c r="N16" s="29"/>
      <c r="O16" s="30"/>
      <c r="P16" s="29"/>
    </row>
    <row r="17" spans="2:16" ht="13.5" thickBot="1">
      <c r="B17" s="67" t="s">
        <v>4</v>
      </c>
      <c r="C17" s="67">
        <f>SUM(C11:C16)</f>
        <v>8</v>
      </c>
      <c r="D17" s="68">
        <f>SUM(D11:D16)</f>
        <v>10539</v>
      </c>
      <c r="E17" s="66">
        <f>SUM(E11:E16)</f>
        <v>1</v>
      </c>
      <c r="F17" s="69">
        <f>SUM(F11:F16)</f>
        <v>108973976</v>
      </c>
      <c r="G17" s="67" t="s">
        <v>4</v>
      </c>
      <c r="H17" s="69">
        <f>SUM(H11:H14)</f>
        <v>8</v>
      </c>
      <c r="I17" s="68">
        <f>SUM(I11:I14)</f>
        <v>10539</v>
      </c>
      <c r="J17" s="44">
        <f>SUM(J11:J14)</f>
        <v>1</v>
      </c>
      <c r="K17" s="69">
        <f>SUM(K11:K14)</f>
        <v>132214976</v>
      </c>
      <c r="L17" s="67" t="s">
        <v>4</v>
      </c>
      <c r="M17" s="67">
        <f>SUM(M11:M16)</f>
        <v>8</v>
      </c>
      <c r="N17" s="68">
        <f>SUM(N11:N13)</f>
        <v>10539</v>
      </c>
      <c r="O17" s="44">
        <f>SUM(O11:O13)</f>
        <v>1</v>
      </c>
      <c r="P17" s="69">
        <f>SUM(P11:P13)</f>
        <v>132214976</v>
      </c>
    </row>
    <row r="18" spans="4:16" ht="12.75">
      <c r="D18" s="35"/>
      <c r="F18" s="35"/>
      <c r="G18" s="35"/>
      <c r="H18" s="35"/>
      <c r="I18" s="35"/>
      <c r="K18" s="35"/>
      <c r="N18" s="35"/>
      <c r="P18" s="35"/>
    </row>
    <row r="19" spans="4:16" ht="12.75">
      <c r="D19" s="35"/>
      <c r="F19" s="35"/>
      <c r="G19" s="35"/>
      <c r="H19" s="35"/>
      <c r="I19" s="35"/>
      <c r="K19" s="35"/>
      <c r="N19" s="35"/>
      <c r="P19" s="35"/>
    </row>
    <row r="20" spans="4:16" ht="12.75">
      <c r="D20" s="36"/>
      <c r="E20" s="37"/>
      <c r="F20" s="36"/>
      <c r="G20" s="36"/>
      <c r="H20" s="36"/>
      <c r="I20" s="36"/>
      <c r="J20" s="37"/>
      <c r="K20" s="36"/>
      <c r="L20" s="37"/>
      <c r="M20" s="37"/>
      <c r="N20" s="36"/>
      <c r="O20" s="37"/>
      <c r="P20" s="36"/>
    </row>
    <row r="21" spans="4:16" ht="12.75">
      <c r="D21" s="35"/>
      <c r="F21" s="35"/>
      <c r="G21" s="35"/>
      <c r="H21" s="35"/>
      <c r="I21" s="35"/>
      <c r="K21" s="35"/>
      <c r="N21" s="35"/>
      <c r="P21" s="35"/>
    </row>
    <row r="22" spans="4:16" ht="12.75">
      <c r="D22" s="35"/>
      <c r="F22" s="35"/>
      <c r="G22" s="35"/>
      <c r="H22" s="35"/>
      <c r="I22" s="35"/>
      <c r="K22" s="35"/>
      <c r="N22" s="35"/>
      <c r="P22" s="35"/>
    </row>
    <row r="23" spans="4:16" ht="12.75">
      <c r="D23" s="35"/>
      <c r="F23" s="35"/>
      <c r="G23" s="35"/>
      <c r="H23" s="35"/>
      <c r="I23" s="35"/>
      <c r="K23" s="35"/>
      <c r="N23" s="35"/>
      <c r="P23" s="35"/>
    </row>
    <row r="24" spans="4:16" ht="12.75">
      <c r="D24" s="35"/>
      <c r="F24" s="35"/>
      <c r="G24" s="35"/>
      <c r="H24" s="35"/>
      <c r="I24" s="35"/>
      <c r="K24" s="35"/>
      <c r="N24" s="35"/>
      <c r="P24" s="35"/>
    </row>
    <row r="25" spans="4:16" ht="12.75">
      <c r="D25" s="35"/>
      <c r="F25" s="35"/>
      <c r="G25" s="35"/>
      <c r="H25" s="35"/>
      <c r="I25" s="35"/>
      <c r="K25" s="35"/>
      <c r="N25" s="35"/>
      <c r="P25" s="35"/>
    </row>
    <row r="26" spans="4:16" ht="12.75">
      <c r="D26" s="35"/>
      <c r="F26" s="35"/>
      <c r="G26" s="35"/>
      <c r="H26" s="35"/>
      <c r="I26" s="35"/>
      <c r="K26" s="35"/>
      <c r="N26" s="35"/>
      <c r="P26" s="35"/>
    </row>
    <row r="27" spans="4:16" ht="12.75">
      <c r="D27" s="35"/>
      <c r="F27" s="35"/>
      <c r="G27" s="35"/>
      <c r="H27" s="35"/>
      <c r="I27" s="35"/>
      <c r="K27" s="35"/>
      <c r="N27" s="35"/>
      <c r="P27" s="35"/>
    </row>
    <row r="28" spans="4:16" ht="12.75">
      <c r="D28" s="35"/>
      <c r="F28" s="35"/>
      <c r="G28" s="35"/>
      <c r="H28" s="35"/>
      <c r="I28" s="35"/>
      <c r="K28" s="35"/>
      <c r="N28" s="35"/>
      <c r="P28" s="35"/>
    </row>
    <row r="29" spans="4:16" ht="12.75">
      <c r="D29" s="35"/>
      <c r="F29" s="35"/>
      <c r="G29" s="35"/>
      <c r="H29" s="35"/>
      <c r="I29" s="35"/>
      <c r="K29" s="35"/>
      <c r="N29" s="35"/>
      <c r="P29" s="35"/>
    </row>
    <row r="30" spans="4:16" ht="12.75">
      <c r="D30" s="38"/>
      <c r="F30" s="35"/>
      <c r="G30" s="35"/>
      <c r="H30" s="35"/>
      <c r="I30" s="35"/>
      <c r="K30" s="35"/>
      <c r="N30" s="35"/>
      <c r="P30" s="35"/>
    </row>
    <row r="31" spans="4:16" ht="12.75">
      <c r="D31" s="35"/>
      <c r="F31" s="35"/>
      <c r="G31" s="35"/>
      <c r="H31" s="35"/>
      <c r="I31" s="35"/>
      <c r="K31" s="35"/>
      <c r="N31" s="35"/>
      <c r="P31" s="35"/>
    </row>
    <row r="32" spans="4:16" ht="12.75">
      <c r="D32" s="35"/>
      <c r="F32" s="35"/>
      <c r="G32" s="35"/>
      <c r="H32" s="35"/>
      <c r="I32" s="35"/>
      <c r="K32" s="35"/>
      <c r="N32" s="35"/>
      <c r="P32" s="35"/>
    </row>
    <row r="33" spans="4:16" ht="12.75">
      <c r="D33" s="35"/>
      <c r="F33" s="35"/>
      <c r="G33" s="35"/>
      <c r="H33" s="35"/>
      <c r="I33" s="35"/>
      <c r="K33" s="35"/>
      <c r="N33" s="35"/>
      <c r="P33" s="35"/>
    </row>
    <row r="34" spans="4:16" ht="12.75">
      <c r="D34" s="35"/>
      <c r="F34" s="35"/>
      <c r="G34" s="35"/>
      <c r="H34" s="35"/>
      <c r="I34" s="35"/>
      <c r="K34" s="35"/>
      <c r="N34" s="35"/>
      <c r="P34" s="35"/>
    </row>
    <row r="36" spans="5:7" ht="12.75">
      <c r="E36" s="61"/>
      <c r="F36" s="61"/>
      <c r="G36" s="61"/>
    </row>
    <row r="38" spans="5:9" ht="12.75">
      <c r="E38" s="61"/>
      <c r="I38" s="6" t="s">
        <v>35</v>
      </c>
    </row>
    <row r="39" ht="12.75">
      <c r="E39" s="61"/>
    </row>
    <row r="40" ht="12.75">
      <c r="E40" s="61"/>
    </row>
    <row r="41" ht="12.75">
      <c r="E41" s="61"/>
    </row>
    <row r="42" ht="12.75">
      <c r="E42" s="61"/>
    </row>
    <row r="43" spans="2:5" ht="12.75">
      <c r="B43" s="114"/>
      <c r="C43" s="114"/>
      <c r="E43" s="72"/>
    </row>
    <row r="44" ht="12.75">
      <c r="E44" s="72"/>
    </row>
    <row r="45" ht="12.75">
      <c r="E45" s="72"/>
    </row>
  </sheetData>
  <sheetProtection/>
  <mergeCells count="9">
    <mergeCell ref="A1:S1"/>
    <mergeCell ref="A2:S2"/>
    <mergeCell ref="A3:S3"/>
    <mergeCell ref="A4:S4"/>
    <mergeCell ref="B43:C43"/>
    <mergeCell ref="A5:S5"/>
    <mergeCell ref="L7:P7"/>
    <mergeCell ref="B7:F7"/>
    <mergeCell ref="G7:K7"/>
  </mergeCells>
  <printOptions/>
  <pageMargins left="0.19" right="0.18" top="1" bottom="1" header="0.5" footer="0.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11.57421875" style="6" customWidth="1"/>
    <col min="2" max="2" width="6.421875" style="6" bestFit="1" customWidth="1"/>
    <col min="3" max="3" width="8.57421875" style="6" bestFit="1" customWidth="1"/>
    <col min="4" max="4" width="12.7109375" style="6" bestFit="1" customWidth="1"/>
    <col min="5" max="5" width="8.8515625" style="6" customWidth="1"/>
    <col min="6" max="6" width="10.00390625" style="6" customWidth="1"/>
    <col min="7" max="7" width="6.421875" style="6" bestFit="1" customWidth="1"/>
    <col min="8" max="8" width="8.57421875" style="6" bestFit="1" customWidth="1"/>
    <col min="9" max="9" width="8.7109375" style="6" bestFit="1" customWidth="1"/>
    <col min="10" max="10" width="7.421875" style="6" bestFit="1" customWidth="1"/>
    <col min="11" max="11" width="8.7109375" style="6" bestFit="1" customWidth="1"/>
    <col min="12" max="12" width="7.00390625" style="6" bestFit="1" customWidth="1"/>
    <col min="13" max="13" width="8.57421875" style="6" bestFit="1" customWidth="1"/>
    <col min="14" max="14" width="8.7109375" style="6" bestFit="1" customWidth="1"/>
    <col min="15" max="15" width="7.421875" style="6" bestFit="1" customWidth="1"/>
    <col min="16" max="16" width="8.7109375" style="6" bestFit="1" customWidth="1"/>
    <col min="17" max="16384" width="9.140625" style="6" customWidth="1"/>
  </cols>
  <sheetData>
    <row r="1" spans="1:19" ht="12.75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12.75">
      <c r="A2" s="106" t="s">
        <v>36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12.75">
      <c r="A3" s="106" t="s">
        <v>25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ht="12.75">
      <c r="A4" s="107" t="s">
        <v>43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ht="12.75">
      <c r="A5" s="106" t="s">
        <v>17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</row>
    <row r="6" ht="13.5" thickBot="1"/>
    <row r="7" spans="2:16" ht="13.5" thickBot="1">
      <c r="B7" s="115" t="s">
        <v>1</v>
      </c>
      <c r="C7" s="109"/>
      <c r="D7" s="109"/>
      <c r="E7" s="109"/>
      <c r="F7" s="110"/>
      <c r="G7" s="108" t="s">
        <v>2</v>
      </c>
      <c r="H7" s="109"/>
      <c r="I7" s="109"/>
      <c r="J7" s="109"/>
      <c r="K7" s="110"/>
      <c r="L7" s="116" t="s">
        <v>13</v>
      </c>
      <c r="M7" s="112"/>
      <c r="N7" s="112"/>
      <c r="O7" s="112"/>
      <c r="P7" s="113"/>
    </row>
    <row r="8" spans="2:16" ht="12.75">
      <c r="B8" s="26"/>
      <c r="C8" s="9" t="s">
        <v>5</v>
      </c>
      <c r="D8" s="13" t="s">
        <v>19</v>
      </c>
      <c r="E8" s="8" t="s">
        <v>6</v>
      </c>
      <c r="F8" s="40" t="s">
        <v>4</v>
      </c>
      <c r="G8" s="26"/>
      <c r="H8" s="8" t="s">
        <v>5</v>
      </c>
      <c r="I8" s="8" t="s">
        <v>19</v>
      </c>
      <c r="J8" s="8" t="s">
        <v>6</v>
      </c>
      <c r="K8" s="40" t="s">
        <v>4</v>
      </c>
      <c r="L8" s="8"/>
      <c r="M8" s="8" t="s">
        <v>5</v>
      </c>
      <c r="N8" s="13" t="s">
        <v>19</v>
      </c>
      <c r="O8" s="8" t="s">
        <v>6</v>
      </c>
      <c r="P8" s="40" t="s">
        <v>4</v>
      </c>
    </row>
    <row r="9" spans="2:16" ht="12.75">
      <c r="B9" s="14" t="s">
        <v>0</v>
      </c>
      <c r="C9" s="13" t="s">
        <v>18</v>
      </c>
      <c r="D9" s="13" t="s">
        <v>18</v>
      </c>
      <c r="E9" s="55" t="s">
        <v>26</v>
      </c>
      <c r="F9" s="41" t="s">
        <v>24</v>
      </c>
      <c r="G9" s="15" t="s">
        <v>3</v>
      </c>
      <c r="H9" s="15" t="s">
        <v>18</v>
      </c>
      <c r="I9" s="14" t="s">
        <v>18</v>
      </c>
      <c r="J9" s="55" t="s">
        <v>26</v>
      </c>
      <c r="K9" s="41" t="s">
        <v>24</v>
      </c>
      <c r="L9" s="14" t="s">
        <v>22</v>
      </c>
      <c r="M9" s="14" t="s">
        <v>18</v>
      </c>
      <c r="N9" s="13" t="s">
        <v>18</v>
      </c>
      <c r="O9" s="55" t="s">
        <v>26</v>
      </c>
      <c r="P9" s="41" t="s">
        <v>24</v>
      </c>
    </row>
    <row r="10" spans="2:16" ht="13.5" thickBot="1">
      <c r="B10" s="18"/>
      <c r="C10" s="19"/>
      <c r="D10" s="22"/>
      <c r="E10" s="31" t="s">
        <v>33</v>
      </c>
      <c r="F10" s="42">
        <v>40544</v>
      </c>
      <c r="G10" s="20"/>
      <c r="H10" s="20"/>
      <c r="I10" s="20"/>
      <c r="J10" s="31" t="s">
        <v>33</v>
      </c>
      <c r="K10" s="42">
        <f>F10</f>
        <v>40544</v>
      </c>
      <c r="L10" s="18"/>
      <c r="M10" s="18"/>
      <c r="N10" s="22"/>
      <c r="O10" s="31" t="s">
        <v>33</v>
      </c>
      <c r="P10" s="42">
        <f>F10</f>
        <v>40544</v>
      </c>
    </row>
    <row r="11" spans="2:16" ht="12.75">
      <c r="B11" s="8" t="s">
        <v>7</v>
      </c>
      <c r="C11" s="10">
        <v>0</v>
      </c>
      <c r="D11" s="24">
        <v>0</v>
      </c>
      <c r="E11" s="25">
        <f>D11/D17</f>
        <v>0</v>
      </c>
      <c r="F11" s="24">
        <f>D11+'maggio 2'!$F$11</f>
        <v>1011300</v>
      </c>
      <c r="G11" s="26" t="s">
        <v>7</v>
      </c>
      <c r="H11" s="10">
        <v>0</v>
      </c>
      <c r="I11" s="24">
        <v>0</v>
      </c>
      <c r="J11" s="25">
        <f>I11/I17</f>
        <v>0</v>
      </c>
      <c r="K11" s="24">
        <f>I11+'maggio 2'!$K$11</f>
        <v>33099750</v>
      </c>
      <c r="L11" s="39">
        <v>908</v>
      </c>
      <c r="M11" s="10">
        <v>0</v>
      </c>
      <c r="N11" s="24">
        <v>0</v>
      </c>
      <c r="O11" s="25">
        <f>N11/N17</f>
        <v>0</v>
      </c>
      <c r="P11" s="24">
        <f>N11+'maggio 2'!$P$11</f>
        <v>42388825</v>
      </c>
    </row>
    <row r="12" spans="2:16" ht="12.75">
      <c r="B12" s="14" t="s">
        <v>14</v>
      </c>
      <c r="C12" s="28">
        <v>0</v>
      </c>
      <c r="D12" s="29">
        <v>0</v>
      </c>
      <c r="E12" s="30">
        <f>D12/D17</f>
        <v>0</v>
      </c>
      <c r="F12" s="29">
        <f>D12+'maggio 2'!$F$12</f>
        <v>3423847</v>
      </c>
      <c r="G12" s="15" t="s">
        <v>8</v>
      </c>
      <c r="H12" s="28">
        <v>2</v>
      </c>
      <c r="I12" s="29">
        <v>7544</v>
      </c>
      <c r="J12" s="30">
        <f>I12/I17</f>
        <v>0.6830858384643245</v>
      </c>
      <c r="K12" s="29">
        <f>I12+'maggio 2'!$K$12</f>
        <v>9300813</v>
      </c>
      <c r="L12" s="27">
        <v>198</v>
      </c>
      <c r="M12" s="28">
        <v>0</v>
      </c>
      <c r="N12" s="29">
        <v>0</v>
      </c>
      <c r="O12" s="30">
        <f>N12/N17</f>
        <v>0</v>
      </c>
      <c r="P12" s="29">
        <f>N12+'maggio 2'!$P$12</f>
        <v>73801800</v>
      </c>
    </row>
    <row r="13" spans="2:16" ht="12.75">
      <c r="B13" s="14" t="s">
        <v>10</v>
      </c>
      <c r="C13" s="28">
        <v>2</v>
      </c>
      <c r="D13" s="29">
        <v>3500</v>
      </c>
      <c r="E13" s="30">
        <f>D13/D17</f>
        <v>0.3169141615356755</v>
      </c>
      <c r="F13" s="29">
        <f>D13+'maggio 2'!$F$13</f>
        <v>42116664</v>
      </c>
      <c r="G13" s="15" t="s">
        <v>9</v>
      </c>
      <c r="H13" s="28">
        <v>1</v>
      </c>
      <c r="I13" s="29">
        <v>700</v>
      </c>
      <c r="J13" s="30">
        <f>I13/I17</f>
        <v>0.0633828323071351</v>
      </c>
      <c r="K13" s="29">
        <f>I13+'maggio 2'!$K$13</f>
        <v>38324667</v>
      </c>
      <c r="L13" s="14" t="s">
        <v>12</v>
      </c>
      <c r="M13" s="28">
        <v>4</v>
      </c>
      <c r="N13" s="29">
        <v>11044</v>
      </c>
      <c r="O13" s="30">
        <f>N13/N17</f>
        <v>1</v>
      </c>
      <c r="P13" s="29">
        <f>N13+'maggio 2'!$P$13</f>
        <v>16035395</v>
      </c>
    </row>
    <row r="14" spans="2:16" ht="12.75">
      <c r="B14" s="14" t="s">
        <v>16</v>
      </c>
      <c r="C14" s="28">
        <v>0</v>
      </c>
      <c r="D14" s="29">
        <v>0</v>
      </c>
      <c r="E14" s="30">
        <f>D14/D17</f>
        <v>0</v>
      </c>
      <c r="F14" s="29">
        <f>D14+'maggio 2'!$F$14</f>
        <v>0</v>
      </c>
      <c r="G14" s="15" t="s">
        <v>11</v>
      </c>
      <c r="H14" s="29">
        <v>1</v>
      </c>
      <c r="I14" s="29">
        <v>2800</v>
      </c>
      <c r="J14" s="30">
        <f>I14/I17</f>
        <v>0.2535313292285404</v>
      </c>
      <c r="K14" s="29">
        <f>I14+'maggio 2'!$K$14</f>
        <v>51500790</v>
      </c>
      <c r="L14" s="28"/>
      <c r="M14" s="28"/>
      <c r="N14" s="29"/>
      <c r="O14" s="30"/>
      <c r="P14" s="29"/>
    </row>
    <row r="15" spans="2:16" ht="12.75">
      <c r="B15" s="14" t="s">
        <v>23</v>
      </c>
      <c r="C15" s="28">
        <v>2</v>
      </c>
      <c r="D15" s="29">
        <v>7544</v>
      </c>
      <c r="E15" s="30">
        <f>D15/D17</f>
        <v>0.6830858384643245</v>
      </c>
      <c r="F15" s="29">
        <f>D15+'maggio 2'!F15</f>
        <v>19844959</v>
      </c>
      <c r="G15" s="15"/>
      <c r="H15" s="29"/>
      <c r="I15" s="29"/>
      <c r="J15" s="30"/>
      <c r="K15" s="29"/>
      <c r="L15" s="28"/>
      <c r="M15" s="28"/>
      <c r="N15" s="29"/>
      <c r="O15" s="30"/>
      <c r="P15" s="29"/>
    </row>
    <row r="16" spans="2:16" ht="13.5" thickBot="1">
      <c r="B16" s="14" t="s">
        <v>32</v>
      </c>
      <c r="C16" s="28">
        <v>0</v>
      </c>
      <c r="D16" s="29">
        <v>0</v>
      </c>
      <c r="E16" s="30">
        <f>D16/D17</f>
        <v>0</v>
      </c>
      <c r="F16" s="29">
        <f>D16+'maggio 2'!$F$16</f>
        <v>42588250</v>
      </c>
      <c r="G16" s="29"/>
      <c r="H16" s="29"/>
      <c r="I16" s="43"/>
      <c r="J16" s="30"/>
      <c r="K16" s="43"/>
      <c r="L16" s="28"/>
      <c r="M16" s="28"/>
      <c r="N16" s="29"/>
      <c r="O16" s="30"/>
      <c r="P16" s="29"/>
    </row>
    <row r="17" spans="2:16" ht="13.5" thickBot="1">
      <c r="B17" s="67" t="s">
        <v>4</v>
      </c>
      <c r="C17" s="67">
        <f>SUM(C11:C16)</f>
        <v>4</v>
      </c>
      <c r="D17" s="68">
        <f>SUM(D11:D16)</f>
        <v>11044</v>
      </c>
      <c r="E17" s="44">
        <f>SUM(E11:E16)</f>
        <v>1</v>
      </c>
      <c r="F17" s="69">
        <f>SUM(F11:F16)</f>
        <v>108985020</v>
      </c>
      <c r="G17" s="67" t="s">
        <v>4</v>
      </c>
      <c r="H17" s="69">
        <f>SUM(H11:H14)</f>
        <v>4</v>
      </c>
      <c r="I17" s="68">
        <f>SUM(I11:I14)</f>
        <v>11044</v>
      </c>
      <c r="J17" s="44">
        <f>SUM(J11:J14)</f>
        <v>1</v>
      </c>
      <c r="K17" s="69">
        <f>SUM(K11:K14)</f>
        <v>132226020</v>
      </c>
      <c r="L17" s="67" t="s">
        <v>4</v>
      </c>
      <c r="M17" s="67">
        <f>SUM(M11:M16)</f>
        <v>4</v>
      </c>
      <c r="N17" s="68">
        <f>SUM(N11:N13)</f>
        <v>11044</v>
      </c>
      <c r="O17" s="44">
        <f>SUM(O11:O13)</f>
        <v>1</v>
      </c>
      <c r="P17" s="69">
        <f>SUM(P11:P13)</f>
        <v>132226020</v>
      </c>
    </row>
    <row r="18" spans="4:16" ht="12.75">
      <c r="D18" s="35"/>
      <c r="F18" s="35"/>
      <c r="G18" s="35"/>
      <c r="H18" s="35"/>
      <c r="I18" s="35"/>
      <c r="K18" s="35"/>
      <c r="N18" s="35"/>
      <c r="P18" s="35"/>
    </row>
    <row r="19" spans="4:16" ht="12.75">
      <c r="D19" s="35"/>
      <c r="F19" s="35"/>
      <c r="G19" s="35"/>
      <c r="H19" s="35"/>
      <c r="I19" s="35"/>
      <c r="K19" s="35"/>
      <c r="N19" s="35"/>
      <c r="P19" s="35"/>
    </row>
    <row r="20" spans="4:16" ht="12.75">
      <c r="D20" s="36"/>
      <c r="E20" s="37"/>
      <c r="F20" s="36"/>
      <c r="G20" s="36"/>
      <c r="H20" s="36"/>
      <c r="I20" s="36"/>
      <c r="J20" s="37"/>
      <c r="K20" s="36"/>
      <c r="L20" s="37"/>
      <c r="M20" s="37"/>
      <c r="N20" s="36"/>
      <c r="O20" s="37"/>
      <c r="P20" s="36"/>
    </row>
    <row r="21" spans="4:16" ht="12.75">
      <c r="D21" s="35"/>
      <c r="F21" s="35"/>
      <c r="G21" s="35"/>
      <c r="H21" s="35"/>
      <c r="I21" s="35"/>
      <c r="K21" s="35"/>
      <c r="N21" s="35"/>
      <c r="P21" s="35"/>
    </row>
    <row r="22" spans="4:16" ht="12.75">
      <c r="D22" s="35"/>
      <c r="F22" s="35"/>
      <c r="G22" s="35"/>
      <c r="H22" s="35"/>
      <c r="I22" s="35"/>
      <c r="K22" s="35"/>
      <c r="N22" s="35"/>
      <c r="P22" s="35"/>
    </row>
    <row r="23" spans="4:16" ht="12.75">
      <c r="D23" s="35"/>
      <c r="F23" s="35"/>
      <c r="G23" s="35"/>
      <c r="H23" s="35"/>
      <c r="I23" s="35"/>
      <c r="K23" s="35"/>
      <c r="N23" s="35"/>
      <c r="P23" s="35"/>
    </row>
    <row r="24" spans="4:16" ht="12.75">
      <c r="D24" s="35"/>
      <c r="F24" s="35"/>
      <c r="G24" s="35"/>
      <c r="H24" s="35"/>
      <c r="I24" s="35"/>
      <c r="K24" s="35"/>
      <c r="N24" s="35"/>
      <c r="P24" s="35"/>
    </row>
    <row r="25" spans="4:16" ht="12.75">
      <c r="D25" s="35"/>
      <c r="F25" s="35"/>
      <c r="G25" s="35"/>
      <c r="H25" s="35"/>
      <c r="I25" s="35"/>
      <c r="K25" s="35"/>
      <c r="N25" s="35"/>
      <c r="P25" s="35"/>
    </row>
    <row r="26" spans="4:16" ht="12.75">
      <c r="D26" s="35"/>
      <c r="F26" s="35"/>
      <c r="G26" s="35"/>
      <c r="H26" s="35"/>
      <c r="I26" s="35"/>
      <c r="K26" s="35"/>
      <c r="N26" s="35"/>
      <c r="P26" s="35"/>
    </row>
    <row r="27" spans="4:16" ht="12.75">
      <c r="D27" s="35"/>
      <c r="F27" s="35"/>
      <c r="G27" s="35"/>
      <c r="H27" s="35"/>
      <c r="I27" s="35"/>
      <c r="K27" s="35"/>
      <c r="N27" s="35"/>
      <c r="P27" s="35"/>
    </row>
    <row r="28" spans="4:16" ht="12.75">
      <c r="D28" s="35"/>
      <c r="F28" s="35"/>
      <c r="G28" s="35"/>
      <c r="H28" s="35"/>
      <c r="I28" s="35"/>
      <c r="K28" s="35"/>
      <c r="N28" s="35"/>
      <c r="P28" s="35"/>
    </row>
    <row r="29" spans="4:16" ht="12.75">
      <c r="D29" s="35"/>
      <c r="F29" s="35"/>
      <c r="G29" s="35"/>
      <c r="H29" s="35"/>
      <c r="I29" s="35"/>
      <c r="K29" s="35"/>
      <c r="N29" s="35"/>
      <c r="P29" s="35"/>
    </row>
    <row r="30" spans="4:16" ht="12.75">
      <c r="D30" s="38"/>
      <c r="F30" s="35"/>
      <c r="G30" s="35"/>
      <c r="H30" s="35"/>
      <c r="I30" s="35"/>
      <c r="K30" s="35"/>
      <c r="N30" s="35"/>
      <c r="P30" s="35"/>
    </row>
    <row r="31" spans="4:16" ht="12.75">
      <c r="D31" s="35"/>
      <c r="F31" s="35"/>
      <c r="G31" s="35"/>
      <c r="H31" s="35"/>
      <c r="I31" s="35"/>
      <c r="K31" s="35"/>
      <c r="N31" s="35"/>
      <c r="P31" s="35"/>
    </row>
    <row r="32" spans="4:16" ht="12.75">
      <c r="D32" s="35"/>
      <c r="F32" s="35"/>
      <c r="G32" s="35"/>
      <c r="H32" s="35"/>
      <c r="I32" s="35"/>
      <c r="K32" s="35"/>
      <c r="N32" s="35"/>
      <c r="P32" s="35"/>
    </row>
    <row r="33" spans="4:16" ht="12.75">
      <c r="D33" s="35"/>
      <c r="F33" s="35"/>
      <c r="G33" s="35"/>
      <c r="H33" s="35"/>
      <c r="I33" s="35"/>
      <c r="K33" s="35"/>
      <c r="N33" s="35"/>
      <c r="P33" s="35"/>
    </row>
    <row r="34" spans="4:16" ht="12.75">
      <c r="D34" s="35"/>
      <c r="F34" s="35"/>
      <c r="G34" s="35"/>
      <c r="H34" s="35"/>
      <c r="I34" s="35"/>
      <c r="K34" s="35"/>
      <c r="N34" s="35"/>
      <c r="P34" s="35"/>
    </row>
    <row r="36" ht="12.75">
      <c r="D36" s="61"/>
    </row>
    <row r="38" ht="12.75">
      <c r="D38" s="61"/>
    </row>
  </sheetData>
  <sheetProtection/>
  <mergeCells count="8">
    <mergeCell ref="L7:P7"/>
    <mergeCell ref="B7:F7"/>
    <mergeCell ref="G7:K7"/>
    <mergeCell ref="A5:S5"/>
    <mergeCell ref="A1:S1"/>
    <mergeCell ref="A2:S2"/>
    <mergeCell ref="A3:S3"/>
    <mergeCell ref="A4:S4"/>
  </mergeCells>
  <printOptions/>
  <pageMargins left="0.19" right="0.18" top="1" bottom="1" header="0.5" footer="0.5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I38" sqref="I38"/>
    </sheetView>
  </sheetViews>
  <sheetFormatPr defaultColWidth="9.140625" defaultRowHeight="12.75"/>
  <cols>
    <col min="1" max="3" width="9.140625" style="6" customWidth="1"/>
    <col min="4" max="4" width="8.7109375" style="6" bestFit="1" customWidth="1"/>
    <col min="5" max="16384" width="9.140625" style="6" customWidth="1"/>
  </cols>
  <sheetData>
    <row r="1" spans="1:19" ht="12.75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12.75">
      <c r="A2" s="106" t="s">
        <v>36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12.75">
      <c r="A3" s="106" t="s">
        <v>25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ht="12.75">
      <c r="A4" s="107" t="s">
        <v>44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ht="12.75">
      <c r="A5" s="106" t="s">
        <v>17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</row>
    <row r="6" ht="13.5" thickBot="1"/>
    <row r="7" spans="2:16" ht="13.5" thickBot="1">
      <c r="B7" s="115" t="s">
        <v>1</v>
      </c>
      <c r="C7" s="109"/>
      <c r="D7" s="109"/>
      <c r="E7" s="109"/>
      <c r="F7" s="110"/>
      <c r="G7" s="108" t="s">
        <v>2</v>
      </c>
      <c r="H7" s="109"/>
      <c r="I7" s="109"/>
      <c r="J7" s="109"/>
      <c r="K7" s="110"/>
      <c r="L7" s="116" t="s">
        <v>13</v>
      </c>
      <c r="M7" s="112"/>
      <c r="N7" s="112"/>
      <c r="O7" s="112"/>
      <c r="P7" s="113"/>
    </row>
    <row r="8" spans="2:16" ht="12.75">
      <c r="B8" s="26"/>
      <c r="C8" s="9" t="s">
        <v>5</v>
      </c>
      <c r="D8" s="13" t="s">
        <v>19</v>
      </c>
      <c r="E8" s="8" t="s">
        <v>6</v>
      </c>
      <c r="F8" s="40" t="s">
        <v>4</v>
      </c>
      <c r="G8" s="26"/>
      <c r="H8" s="8" t="s">
        <v>5</v>
      </c>
      <c r="I8" s="8" t="s">
        <v>19</v>
      </c>
      <c r="J8" s="8" t="s">
        <v>6</v>
      </c>
      <c r="K8" s="40" t="s">
        <v>4</v>
      </c>
      <c r="L8" s="8"/>
      <c r="M8" s="8" t="s">
        <v>5</v>
      </c>
      <c r="N8" s="13" t="s">
        <v>19</v>
      </c>
      <c r="O8" s="8" t="s">
        <v>6</v>
      </c>
      <c r="P8" s="40" t="s">
        <v>4</v>
      </c>
    </row>
    <row r="9" spans="2:16" ht="12.75">
      <c r="B9" s="14" t="s">
        <v>0</v>
      </c>
      <c r="C9" s="13" t="s">
        <v>18</v>
      </c>
      <c r="D9" s="13" t="s">
        <v>18</v>
      </c>
      <c r="E9" s="55" t="s">
        <v>26</v>
      </c>
      <c r="F9" s="41" t="s">
        <v>24</v>
      </c>
      <c r="G9" s="15" t="s">
        <v>3</v>
      </c>
      <c r="H9" s="15" t="s">
        <v>18</v>
      </c>
      <c r="I9" s="14" t="s">
        <v>18</v>
      </c>
      <c r="J9" s="55" t="s">
        <v>26</v>
      </c>
      <c r="K9" s="41" t="s">
        <v>24</v>
      </c>
      <c r="L9" s="14" t="s">
        <v>22</v>
      </c>
      <c r="M9" s="14" t="s">
        <v>18</v>
      </c>
      <c r="N9" s="13" t="s">
        <v>18</v>
      </c>
      <c r="O9" s="55" t="s">
        <v>26</v>
      </c>
      <c r="P9" s="41" t="s">
        <v>24</v>
      </c>
    </row>
    <row r="10" spans="2:16" ht="13.5" thickBot="1">
      <c r="B10" s="18"/>
      <c r="C10" s="19"/>
      <c r="D10" s="22"/>
      <c r="E10" s="31" t="s">
        <v>33</v>
      </c>
      <c r="F10" s="49">
        <v>40544</v>
      </c>
      <c r="G10" s="20"/>
      <c r="H10" s="20"/>
      <c r="I10" s="20"/>
      <c r="J10" s="31" t="s">
        <v>33</v>
      </c>
      <c r="K10" s="42">
        <f>F10</f>
        <v>40544</v>
      </c>
      <c r="L10" s="18"/>
      <c r="M10" s="18"/>
      <c r="N10" s="22"/>
      <c r="O10" s="31" t="s">
        <v>33</v>
      </c>
      <c r="P10" s="42">
        <f>F10</f>
        <v>40544</v>
      </c>
    </row>
    <row r="11" spans="2:16" ht="12.75">
      <c r="B11" s="8" t="s">
        <v>7</v>
      </c>
      <c r="C11" s="45">
        <v>1</v>
      </c>
      <c r="D11" s="24">
        <v>732</v>
      </c>
      <c r="E11" s="47">
        <f>D11/D17</f>
        <v>0.08368583514347776</v>
      </c>
      <c r="F11" s="24">
        <f>D11+giugno!F11</f>
        <v>1012032</v>
      </c>
      <c r="G11" s="26" t="s">
        <v>7</v>
      </c>
      <c r="H11" s="10">
        <v>1</v>
      </c>
      <c r="I11" s="24">
        <v>732</v>
      </c>
      <c r="J11" s="25">
        <f>I11/I17</f>
        <v>0.08368583514347776</v>
      </c>
      <c r="K11" s="24">
        <f>I11+giugno!$K$11</f>
        <v>33100482</v>
      </c>
      <c r="L11" s="39">
        <v>908</v>
      </c>
      <c r="M11" s="10">
        <v>1</v>
      </c>
      <c r="N11" s="24">
        <v>760</v>
      </c>
      <c r="O11" s="25">
        <f>N11/N17</f>
        <v>0.08688693266262719</v>
      </c>
      <c r="P11" s="24">
        <f>N11+giugno!$P$11</f>
        <v>42389585</v>
      </c>
    </row>
    <row r="12" spans="2:16" ht="12.75">
      <c r="B12" s="14" t="s">
        <v>14</v>
      </c>
      <c r="C12" s="46">
        <v>1</v>
      </c>
      <c r="D12" s="29">
        <v>760</v>
      </c>
      <c r="E12" s="48">
        <f>D12/D17</f>
        <v>0.08688693266262719</v>
      </c>
      <c r="F12" s="29">
        <f>D12+giugno!F12</f>
        <v>3424607</v>
      </c>
      <c r="G12" s="15" t="s">
        <v>8</v>
      </c>
      <c r="H12" s="28">
        <v>3</v>
      </c>
      <c r="I12" s="29">
        <v>3650</v>
      </c>
      <c r="J12" s="30">
        <f>I12/I17</f>
        <v>0.4172859266034069</v>
      </c>
      <c r="K12" s="29">
        <f>I12+giugno!$K$12</f>
        <v>9304463</v>
      </c>
      <c r="L12" s="27">
        <v>198</v>
      </c>
      <c r="M12" s="28">
        <v>0</v>
      </c>
      <c r="N12" s="29">
        <v>0</v>
      </c>
      <c r="O12" s="30">
        <f>N12/N17</f>
        <v>0</v>
      </c>
      <c r="P12" s="29">
        <f>N12+giugno!$P$12</f>
        <v>73801800</v>
      </c>
    </row>
    <row r="13" spans="2:16" ht="12.75">
      <c r="B13" s="14" t="s">
        <v>10</v>
      </c>
      <c r="C13" s="46">
        <v>2</v>
      </c>
      <c r="D13" s="29">
        <v>2790</v>
      </c>
      <c r="E13" s="48">
        <f>D13/D17</f>
        <v>0.31896650280096034</v>
      </c>
      <c r="F13" s="29">
        <f>D13+giugno!F13</f>
        <v>42119454</v>
      </c>
      <c r="G13" s="15" t="s">
        <v>9</v>
      </c>
      <c r="H13" s="28">
        <v>2</v>
      </c>
      <c r="I13" s="29">
        <v>3425</v>
      </c>
      <c r="J13" s="30">
        <f>I13/I17</f>
        <v>0.39156282153881333</v>
      </c>
      <c r="K13" s="29">
        <f>I13+giugno!$K$13</f>
        <v>38328092</v>
      </c>
      <c r="L13" s="14" t="s">
        <v>12</v>
      </c>
      <c r="M13" s="28">
        <v>7</v>
      </c>
      <c r="N13" s="29">
        <v>7987</v>
      </c>
      <c r="O13" s="30">
        <f>N13/N17</f>
        <v>0.9131130673373729</v>
      </c>
      <c r="P13" s="29">
        <f>N13+giugno!$P$13</f>
        <v>16043382</v>
      </c>
    </row>
    <row r="14" spans="2:16" ht="12.75">
      <c r="B14" s="14" t="s">
        <v>16</v>
      </c>
      <c r="C14" s="46">
        <v>0</v>
      </c>
      <c r="D14" s="29">
        <v>0</v>
      </c>
      <c r="E14" s="48">
        <f>D14/D17</f>
        <v>0</v>
      </c>
      <c r="F14" s="29">
        <f>D14+giugno!F14</f>
        <v>0</v>
      </c>
      <c r="G14" s="15" t="s">
        <v>11</v>
      </c>
      <c r="H14" s="29">
        <v>2</v>
      </c>
      <c r="I14" s="29">
        <v>940</v>
      </c>
      <c r="J14" s="30">
        <f>I14/I17</f>
        <v>0.10746541671430204</v>
      </c>
      <c r="K14" s="29">
        <f>I14+giugno!$K$14</f>
        <v>51501730</v>
      </c>
      <c r="L14" s="28"/>
      <c r="M14" s="28"/>
      <c r="N14" s="29"/>
      <c r="O14" s="30"/>
      <c r="P14" s="29"/>
    </row>
    <row r="15" spans="2:16" ht="12.75">
      <c r="B15" s="14" t="s">
        <v>23</v>
      </c>
      <c r="C15" s="46">
        <v>3</v>
      </c>
      <c r="D15" s="29">
        <v>3040</v>
      </c>
      <c r="E15" s="48">
        <f>D15/D17</f>
        <v>0.34754773065050876</v>
      </c>
      <c r="F15" s="29">
        <f>D15+giugno!F15</f>
        <v>19847999</v>
      </c>
      <c r="G15" s="15"/>
      <c r="H15" s="29"/>
      <c r="I15" s="29"/>
      <c r="J15" s="30"/>
      <c r="K15" s="29"/>
      <c r="L15" s="28"/>
      <c r="M15" s="28"/>
      <c r="N15" s="29"/>
      <c r="O15" s="30"/>
      <c r="P15" s="29"/>
    </row>
    <row r="16" spans="2:16" ht="13.5" thickBot="1">
      <c r="B16" s="14" t="s">
        <v>32</v>
      </c>
      <c r="C16" s="46">
        <v>1</v>
      </c>
      <c r="D16" s="29">
        <v>1425</v>
      </c>
      <c r="E16" s="48">
        <f>D16/D17</f>
        <v>0.16291299874242599</v>
      </c>
      <c r="F16" s="29">
        <f>D16+giugno!F16</f>
        <v>42589675</v>
      </c>
      <c r="G16" s="29"/>
      <c r="H16" s="29"/>
      <c r="I16" s="43"/>
      <c r="J16" s="30"/>
      <c r="K16" s="43"/>
      <c r="L16" s="28"/>
      <c r="M16" s="28"/>
      <c r="N16" s="29"/>
      <c r="O16" s="30"/>
      <c r="P16" s="29"/>
    </row>
    <row r="17" spans="2:16" ht="13.5" thickBot="1">
      <c r="B17" s="67" t="s">
        <v>4</v>
      </c>
      <c r="C17" s="67">
        <f>SUM(C11:C16)</f>
        <v>8</v>
      </c>
      <c r="D17" s="68">
        <f>SUM(D11:D16)</f>
        <v>8747</v>
      </c>
      <c r="E17" s="44">
        <f>SUM(E11:E16)</f>
        <v>1</v>
      </c>
      <c r="F17" s="69">
        <f>SUM(F11:F16)</f>
        <v>108993767</v>
      </c>
      <c r="G17" s="67" t="s">
        <v>4</v>
      </c>
      <c r="H17" s="69">
        <f>SUM(H11:H14)</f>
        <v>8</v>
      </c>
      <c r="I17" s="68">
        <f>SUM(I11:I14)</f>
        <v>8747</v>
      </c>
      <c r="J17" s="44">
        <f>SUM(J11:J14)</f>
        <v>1</v>
      </c>
      <c r="K17" s="69">
        <f>SUM(K11:K14)</f>
        <v>132234767</v>
      </c>
      <c r="L17" s="67" t="s">
        <v>4</v>
      </c>
      <c r="M17" s="67">
        <f>SUM(M11:M16)</f>
        <v>8</v>
      </c>
      <c r="N17" s="68">
        <f>SUM(N11:N13)</f>
        <v>8747</v>
      </c>
      <c r="O17" s="44">
        <f>SUM(O11:O13)</f>
        <v>1</v>
      </c>
      <c r="P17" s="69">
        <f>SUM(P11:P13)</f>
        <v>132234767</v>
      </c>
    </row>
    <row r="18" spans="4:16" ht="12.75">
      <c r="D18" s="35"/>
      <c r="F18" s="35"/>
      <c r="G18" s="35"/>
      <c r="H18" s="35"/>
      <c r="I18" s="35"/>
      <c r="K18" s="35"/>
      <c r="N18" s="35"/>
      <c r="P18" s="35"/>
    </row>
    <row r="19" spans="4:16" ht="12.75">
      <c r="D19" s="35"/>
      <c r="F19" s="35"/>
      <c r="G19" s="35"/>
      <c r="H19" s="35"/>
      <c r="I19" s="35"/>
      <c r="K19" s="35"/>
      <c r="N19" s="35"/>
      <c r="P19" s="35"/>
    </row>
    <row r="20" spans="4:16" ht="12.75">
      <c r="D20" s="36"/>
      <c r="E20" s="37"/>
      <c r="F20" s="36"/>
      <c r="G20" s="36"/>
      <c r="H20" s="36"/>
      <c r="I20" s="36"/>
      <c r="J20" s="37"/>
      <c r="K20" s="36"/>
      <c r="L20" s="37"/>
      <c r="M20" s="37"/>
      <c r="N20" s="36"/>
      <c r="O20" s="37"/>
      <c r="P20" s="36"/>
    </row>
    <row r="21" spans="4:16" ht="12.75">
      <c r="D21" s="35"/>
      <c r="F21" s="35"/>
      <c r="G21" s="35"/>
      <c r="H21" s="35"/>
      <c r="I21" s="35"/>
      <c r="K21" s="35"/>
      <c r="N21" s="35"/>
      <c r="P21" s="35"/>
    </row>
    <row r="22" spans="4:16" ht="12.75">
      <c r="D22" s="35"/>
      <c r="F22" s="35"/>
      <c r="G22" s="35"/>
      <c r="H22" s="35"/>
      <c r="I22" s="35"/>
      <c r="K22" s="35"/>
      <c r="N22" s="35"/>
      <c r="P22" s="35"/>
    </row>
    <row r="23" spans="4:16" ht="12.75">
      <c r="D23" s="35"/>
      <c r="F23" s="35"/>
      <c r="G23" s="35"/>
      <c r="H23" s="35"/>
      <c r="I23" s="35"/>
      <c r="K23" s="35"/>
      <c r="N23" s="35"/>
      <c r="P23" s="35"/>
    </row>
    <row r="24" spans="4:16" ht="12.75">
      <c r="D24" s="35"/>
      <c r="F24" s="35"/>
      <c r="G24" s="35"/>
      <c r="H24" s="35"/>
      <c r="I24" s="35"/>
      <c r="K24" s="35"/>
      <c r="N24" s="35"/>
      <c r="P24" s="35"/>
    </row>
    <row r="25" spans="4:16" ht="12.75">
      <c r="D25" s="35"/>
      <c r="F25" s="35"/>
      <c r="G25" s="35"/>
      <c r="H25" s="35"/>
      <c r="I25" s="35"/>
      <c r="K25" s="35"/>
      <c r="N25" s="35"/>
      <c r="P25" s="35"/>
    </row>
    <row r="26" spans="4:16" ht="12.75">
      <c r="D26" s="35"/>
      <c r="F26" s="35"/>
      <c r="G26" s="35"/>
      <c r="H26" s="35"/>
      <c r="I26" s="35"/>
      <c r="K26" s="35"/>
      <c r="N26" s="35"/>
      <c r="P26" s="35"/>
    </row>
    <row r="27" spans="4:16" ht="12.75">
      <c r="D27" s="35"/>
      <c r="F27" s="35"/>
      <c r="G27" s="35"/>
      <c r="H27" s="35"/>
      <c r="I27" s="35"/>
      <c r="K27" s="35"/>
      <c r="N27" s="35"/>
      <c r="P27" s="35"/>
    </row>
    <row r="28" spans="4:16" ht="12.75">
      <c r="D28" s="35"/>
      <c r="F28" s="35"/>
      <c r="G28" s="35"/>
      <c r="H28" s="35"/>
      <c r="I28" s="35"/>
      <c r="K28" s="35"/>
      <c r="N28" s="35"/>
      <c r="P28" s="35"/>
    </row>
    <row r="29" spans="4:16" ht="12.75">
      <c r="D29" s="35"/>
      <c r="F29" s="35"/>
      <c r="G29" s="35"/>
      <c r="H29" s="35"/>
      <c r="I29" s="35"/>
      <c r="K29" s="35"/>
      <c r="N29" s="35"/>
      <c r="P29" s="35"/>
    </row>
    <row r="30" spans="4:16" ht="12.75">
      <c r="D30" s="38"/>
      <c r="F30" s="35"/>
      <c r="G30" s="35"/>
      <c r="H30" s="35"/>
      <c r="I30" s="35"/>
      <c r="K30" s="35"/>
      <c r="N30" s="35"/>
      <c r="P30" s="35"/>
    </row>
    <row r="31" spans="4:16" ht="12.75">
      <c r="D31" s="35"/>
      <c r="F31" s="35"/>
      <c r="G31" s="35"/>
      <c r="H31" s="35"/>
      <c r="I31" s="35"/>
      <c r="K31" s="35"/>
      <c r="N31" s="35"/>
      <c r="P31" s="35"/>
    </row>
    <row r="32" spans="4:16" ht="12.75">
      <c r="D32" s="35"/>
      <c r="F32" s="35"/>
      <c r="G32" s="35"/>
      <c r="H32" s="35"/>
      <c r="I32" s="35"/>
      <c r="K32" s="35"/>
      <c r="N32" s="35"/>
      <c r="P32" s="35"/>
    </row>
    <row r="33" spans="4:16" ht="12.75">
      <c r="D33" s="35"/>
      <c r="F33" s="35"/>
      <c r="G33" s="35"/>
      <c r="H33" s="35"/>
      <c r="I33" s="35"/>
      <c r="K33" s="35"/>
      <c r="N33" s="35"/>
      <c r="P33" s="35"/>
    </row>
    <row r="34" spans="4:16" ht="12.75">
      <c r="D34" s="35"/>
      <c r="F34" s="35"/>
      <c r="G34" s="35"/>
      <c r="H34" s="35"/>
      <c r="I34" s="35"/>
      <c r="K34" s="35"/>
      <c r="N34" s="35"/>
      <c r="P34" s="35"/>
    </row>
  </sheetData>
  <sheetProtection/>
  <mergeCells count="8">
    <mergeCell ref="L7:P7"/>
    <mergeCell ref="B7:F7"/>
    <mergeCell ref="G7:K7"/>
    <mergeCell ref="A5:S5"/>
    <mergeCell ref="A1:S1"/>
    <mergeCell ref="A2:S2"/>
    <mergeCell ref="A3:S3"/>
    <mergeCell ref="A4:S4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10.421875" style="6" customWidth="1"/>
    <col min="2" max="2" width="6.421875" style="6" bestFit="1" customWidth="1"/>
    <col min="3" max="3" width="8.57421875" style="6" bestFit="1" customWidth="1"/>
    <col min="4" max="4" width="8.7109375" style="6" bestFit="1" customWidth="1"/>
    <col min="5" max="5" width="7.421875" style="6" bestFit="1" customWidth="1"/>
    <col min="6" max="6" width="8.7109375" style="6" bestFit="1" customWidth="1"/>
    <col min="7" max="16384" width="9.140625" style="6" customWidth="1"/>
  </cols>
  <sheetData>
    <row r="1" spans="1:19" ht="12.75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12.75">
      <c r="A2" s="106" t="s">
        <v>36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12.75">
      <c r="A3" s="106" t="s">
        <v>25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ht="12.75">
      <c r="A4" s="107" t="s">
        <v>45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ht="12.75">
      <c r="A5" s="106" t="s">
        <v>17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</row>
    <row r="6" ht="13.5" thickBot="1"/>
    <row r="7" spans="2:16" ht="13.5" thickBot="1">
      <c r="B7" s="115" t="s">
        <v>1</v>
      </c>
      <c r="C7" s="109"/>
      <c r="D7" s="109"/>
      <c r="E7" s="109"/>
      <c r="F7" s="110"/>
      <c r="G7" s="108" t="s">
        <v>2</v>
      </c>
      <c r="H7" s="109"/>
      <c r="I7" s="109"/>
      <c r="J7" s="109"/>
      <c r="K7" s="110"/>
      <c r="L7" s="116" t="s">
        <v>13</v>
      </c>
      <c r="M7" s="112"/>
      <c r="N7" s="112"/>
      <c r="O7" s="112"/>
      <c r="P7" s="113"/>
    </row>
    <row r="8" spans="2:16" ht="12.75">
      <c r="B8" s="26"/>
      <c r="C8" s="9" t="s">
        <v>5</v>
      </c>
      <c r="D8" s="13" t="s">
        <v>19</v>
      </c>
      <c r="E8" s="8" t="s">
        <v>6</v>
      </c>
      <c r="F8" s="40" t="s">
        <v>4</v>
      </c>
      <c r="G8" s="26"/>
      <c r="H8" s="8" t="s">
        <v>5</v>
      </c>
      <c r="I8" s="8" t="s">
        <v>19</v>
      </c>
      <c r="J8" s="8" t="s">
        <v>6</v>
      </c>
      <c r="K8" s="40" t="s">
        <v>4</v>
      </c>
      <c r="L8" s="8"/>
      <c r="M8" s="8" t="s">
        <v>5</v>
      </c>
      <c r="N8" s="13" t="s">
        <v>19</v>
      </c>
      <c r="O8" s="8" t="s">
        <v>6</v>
      </c>
      <c r="P8" s="40" t="s">
        <v>4</v>
      </c>
    </row>
    <row r="9" spans="2:16" ht="12.75">
      <c r="B9" s="14" t="s">
        <v>0</v>
      </c>
      <c r="C9" s="13" t="s">
        <v>18</v>
      </c>
      <c r="D9" s="13" t="s">
        <v>18</v>
      </c>
      <c r="E9" s="55" t="s">
        <v>26</v>
      </c>
      <c r="F9" s="41" t="s">
        <v>24</v>
      </c>
      <c r="G9" s="15" t="s">
        <v>3</v>
      </c>
      <c r="H9" s="15" t="s">
        <v>18</v>
      </c>
      <c r="I9" s="14" t="s">
        <v>18</v>
      </c>
      <c r="J9" s="55" t="s">
        <v>26</v>
      </c>
      <c r="K9" s="41" t="s">
        <v>24</v>
      </c>
      <c r="L9" s="14" t="s">
        <v>22</v>
      </c>
      <c r="M9" s="14" t="s">
        <v>18</v>
      </c>
      <c r="N9" s="13" t="s">
        <v>18</v>
      </c>
      <c r="O9" s="55" t="s">
        <v>26</v>
      </c>
      <c r="P9" s="41" t="s">
        <v>24</v>
      </c>
    </row>
    <row r="10" spans="2:16" ht="13.5" thickBot="1">
      <c r="B10" s="18"/>
      <c r="C10" s="19"/>
      <c r="D10" s="22"/>
      <c r="E10" s="31" t="s">
        <v>33</v>
      </c>
      <c r="F10" s="42">
        <v>40544</v>
      </c>
      <c r="G10" s="20"/>
      <c r="H10" s="20"/>
      <c r="I10" s="20"/>
      <c r="J10" s="31" t="s">
        <v>33</v>
      </c>
      <c r="K10" s="42">
        <f>F10</f>
        <v>40544</v>
      </c>
      <c r="L10" s="18"/>
      <c r="M10" s="18"/>
      <c r="N10" s="22"/>
      <c r="O10" s="31" t="s">
        <v>33</v>
      </c>
      <c r="P10" s="49">
        <f>K10</f>
        <v>40544</v>
      </c>
    </row>
    <row r="11" spans="2:16" ht="13.5" thickBot="1">
      <c r="B11" s="8" t="s">
        <v>7</v>
      </c>
      <c r="C11" s="10">
        <v>2</v>
      </c>
      <c r="D11" s="24">
        <v>4103</v>
      </c>
      <c r="E11" s="25">
        <f>D11/D17</f>
        <v>0.3075712143928036</v>
      </c>
      <c r="F11" s="24">
        <f>D11+luglio!$F$11</f>
        <v>1016135</v>
      </c>
      <c r="G11" s="26" t="s">
        <v>7</v>
      </c>
      <c r="H11" s="10">
        <v>1</v>
      </c>
      <c r="I11" s="24">
        <v>3575</v>
      </c>
      <c r="J11" s="25">
        <f>I11/I17</f>
        <v>0.26799100449775115</v>
      </c>
      <c r="K11" s="24">
        <f>I11+luglio!$K$11</f>
        <v>33104057</v>
      </c>
      <c r="L11" s="39">
        <v>908</v>
      </c>
      <c r="M11" s="10">
        <v>0</v>
      </c>
      <c r="N11" s="24">
        <v>0</v>
      </c>
      <c r="O11" s="82">
        <f>N11/N17</f>
        <v>0</v>
      </c>
      <c r="P11" s="24">
        <f>N11+luglio!P11</f>
        <v>42389585</v>
      </c>
    </row>
    <row r="12" spans="2:16" ht="13.5" thickBot="1">
      <c r="B12" s="14" t="s">
        <v>14</v>
      </c>
      <c r="C12" s="28">
        <v>0</v>
      </c>
      <c r="D12" s="29">
        <v>0</v>
      </c>
      <c r="E12" s="30">
        <f>D12/D17</f>
        <v>0</v>
      </c>
      <c r="F12" s="29">
        <f>D12+luglio!$F$12</f>
        <v>3424607</v>
      </c>
      <c r="G12" s="15" t="s">
        <v>8</v>
      </c>
      <c r="H12" s="28">
        <v>1</v>
      </c>
      <c r="I12" s="29">
        <v>1357</v>
      </c>
      <c r="J12" s="30">
        <f>I12/I17</f>
        <v>0.10172413793103448</v>
      </c>
      <c r="K12" s="29">
        <f>I12+luglio!$K$12</f>
        <v>9305820</v>
      </c>
      <c r="L12" s="27">
        <v>198</v>
      </c>
      <c r="M12" s="28">
        <v>0</v>
      </c>
      <c r="N12" s="29">
        <v>0</v>
      </c>
      <c r="O12" s="83">
        <f>N12/N17</f>
        <v>0</v>
      </c>
      <c r="P12" s="24">
        <f>N12+luglio!P12</f>
        <v>73801800</v>
      </c>
    </row>
    <row r="13" spans="2:16" ht="12.75">
      <c r="B13" s="14" t="s">
        <v>10</v>
      </c>
      <c r="C13" s="28">
        <v>5</v>
      </c>
      <c r="D13" s="29">
        <v>5470</v>
      </c>
      <c r="E13" s="30">
        <f>D13/D17</f>
        <v>0.41004497751124436</v>
      </c>
      <c r="F13" s="29">
        <f>D13+luglio!$F$13</f>
        <v>42124924</v>
      </c>
      <c r="G13" s="15" t="s">
        <v>9</v>
      </c>
      <c r="H13" s="28">
        <v>6</v>
      </c>
      <c r="I13" s="29">
        <v>4388</v>
      </c>
      <c r="J13" s="30">
        <f>I13/I17</f>
        <v>0.32893553223388305</v>
      </c>
      <c r="K13" s="29">
        <f>I13+luglio!$K$13</f>
        <v>38332480</v>
      </c>
      <c r="L13" s="14" t="s">
        <v>12</v>
      </c>
      <c r="M13" s="28">
        <v>11</v>
      </c>
      <c r="N13" s="29">
        <v>13340</v>
      </c>
      <c r="O13" s="83">
        <f>N13/N17</f>
        <v>1</v>
      </c>
      <c r="P13" s="24">
        <f>N13+luglio!P13</f>
        <v>16056722</v>
      </c>
    </row>
    <row r="14" spans="2:16" ht="12.75">
      <c r="B14" s="14" t="s">
        <v>16</v>
      </c>
      <c r="C14" s="28">
        <v>0</v>
      </c>
      <c r="D14" s="29">
        <v>0</v>
      </c>
      <c r="E14" s="30">
        <f>D14/D17</f>
        <v>0</v>
      </c>
      <c r="F14" s="29">
        <f>D14+luglio!$F$14</f>
        <v>0</v>
      </c>
      <c r="G14" s="15" t="s">
        <v>11</v>
      </c>
      <c r="H14" s="29">
        <v>3</v>
      </c>
      <c r="I14" s="29">
        <v>4020</v>
      </c>
      <c r="J14" s="30">
        <f>I14/I17</f>
        <v>0.30134932533733133</v>
      </c>
      <c r="K14" s="29">
        <f>I14+luglio!$K$14</f>
        <v>51505750</v>
      </c>
      <c r="L14" s="28"/>
      <c r="M14" s="28"/>
      <c r="N14" s="29"/>
      <c r="O14" s="83"/>
      <c r="P14" s="29"/>
    </row>
    <row r="15" spans="2:16" ht="12.75">
      <c r="B15" s="14" t="s">
        <v>23</v>
      </c>
      <c r="C15" s="28">
        <v>4</v>
      </c>
      <c r="D15" s="29">
        <v>3767</v>
      </c>
      <c r="E15" s="30">
        <f>D15/D17</f>
        <v>0.28238380809595204</v>
      </c>
      <c r="F15" s="29">
        <f>D15+luglio!F15</f>
        <v>19851766</v>
      </c>
      <c r="G15" s="15"/>
      <c r="H15" s="29"/>
      <c r="I15" s="29"/>
      <c r="J15" s="30"/>
      <c r="K15" s="29"/>
      <c r="L15" s="28"/>
      <c r="M15" s="28"/>
      <c r="N15" s="29"/>
      <c r="O15" s="83"/>
      <c r="P15" s="29"/>
    </row>
    <row r="16" spans="2:16" ht="13.5" thickBot="1">
      <c r="B16" s="14" t="s">
        <v>32</v>
      </c>
      <c r="C16" s="28">
        <v>0</v>
      </c>
      <c r="D16" s="29">
        <v>0</v>
      </c>
      <c r="E16" s="30">
        <f>D16/D17</f>
        <v>0</v>
      </c>
      <c r="F16" s="29">
        <f>D16+luglio!$F$16</f>
        <v>42589675</v>
      </c>
      <c r="G16" s="29"/>
      <c r="H16" s="29"/>
      <c r="I16" s="43"/>
      <c r="J16" s="30"/>
      <c r="K16" s="43"/>
      <c r="L16" s="28"/>
      <c r="M16" s="28"/>
      <c r="N16" s="29"/>
      <c r="O16" s="83"/>
      <c r="P16" s="20"/>
    </row>
    <row r="17" spans="2:16" ht="13.5" thickBot="1">
      <c r="B17" s="67" t="s">
        <v>4</v>
      </c>
      <c r="C17" s="67">
        <f>SUM(C11:C16)</f>
        <v>11</v>
      </c>
      <c r="D17" s="68">
        <f>SUM(D11:D16)</f>
        <v>13340</v>
      </c>
      <c r="E17" s="44">
        <f>SUM(E11:E16)</f>
        <v>1</v>
      </c>
      <c r="F17" s="69">
        <f>SUM(F11:F16)</f>
        <v>109007107</v>
      </c>
      <c r="G17" s="67" t="s">
        <v>4</v>
      </c>
      <c r="H17" s="69">
        <f>SUM(H11:H14)</f>
        <v>11</v>
      </c>
      <c r="I17" s="68">
        <f>SUM(I11:I14)</f>
        <v>13340</v>
      </c>
      <c r="J17" s="44">
        <f>SUM(J11:J14)</f>
        <v>1</v>
      </c>
      <c r="K17" s="69">
        <f>SUM(K11:K14)</f>
        <v>132248107</v>
      </c>
      <c r="L17" s="67" t="s">
        <v>4</v>
      </c>
      <c r="M17" s="67">
        <f>SUM(M11:M16)</f>
        <v>11</v>
      </c>
      <c r="N17" s="68">
        <f>SUM(N11:N13)</f>
        <v>13340</v>
      </c>
      <c r="O17" s="44">
        <f>SUM(O11:O13)</f>
        <v>1</v>
      </c>
      <c r="P17" s="78">
        <f>SUM(P11:P13)</f>
        <v>132248107</v>
      </c>
    </row>
    <row r="18" spans="4:16" ht="12.75">
      <c r="D18" s="35"/>
      <c r="F18" s="35"/>
      <c r="G18" s="35"/>
      <c r="H18" s="35"/>
      <c r="I18" s="35"/>
      <c r="K18" s="35"/>
      <c r="N18" s="35"/>
      <c r="P18" s="35"/>
    </row>
    <row r="19" spans="4:16" ht="12.75">
      <c r="D19" s="35"/>
      <c r="F19" s="35"/>
      <c r="G19" s="35"/>
      <c r="H19" s="35"/>
      <c r="I19" s="35"/>
      <c r="K19" s="35"/>
      <c r="N19" s="35"/>
      <c r="P19" s="35"/>
    </row>
    <row r="20" spans="4:16" ht="12.75">
      <c r="D20" s="36"/>
      <c r="E20" s="37"/>
      <c r="F20" s="36"/>
      <c r="G20" s="36"/>
      <c r="H20" s="36"/>
      <c r="I20" s="36"/>
      <c r="J20" s="37"/>
      <c r="K20" s="36"/>
      <c r="L20" s="37"/>
      <c r="M20" s="37"/>
      <c r="N20" s="36"/>
      <c r="O20" s="37"/>
      <c r="P20" s="36"/>
    </row>
    <row r="21" spans="4:16" ht="12.75">
      <c r="D21" s="35"/>
      <c r="F21" s="35"/>
      <c r="G21" s="35"/>
      <c r="H21" s="35"/>
      <c r="I21" s="35"/>
      <c r="K21" s="35"/>
      <c r="N21" s="35"/>
      <c r="P21" s="35"/>
    </row>
    <row r="22" spans="4:16" ht="12.75">
      <c r="D22" s="35"/>
      <c r="F22" s="35"/>
      <c r="G22" s="35"/>
      <c r="H22" s="35"/>
      <c r="I22" s="35"/>
      <c r="K22" s="35"/>
      <c r="N22" s="35"/>
      <c r="P22" s="35"/>
    </row>
    <row r="23" spans="4:16" ht="12.75">
      <c r="D23" s="35"/>
      <c r="F23" s="35"/>
      <c r="G23" s="35"/>
      <c r="H23" s="35"/>
      <c r="I23" s="35"/>
      <c r="K23" s="35"/>
      <c r="N23" s="35"/>
      <c r="P23" s="35"/>
    </row>
    <row r="24" spans="4:16" ht="12.75">
      <c r="D24" s="35"/>
      <c r="F24" s="35"/>
      <c r="G24" s="35"/>
      <c r="H24" s="35"/>
      <c r="I24" s="35"/>
      <c r="K24" s="35"/>
      <c r="N24" s="35"/>
      <c r="P24" s="35"/>
    </row>
    <row r="25" spans="4:16" ht="12.75">
      <c r="D25" s="35"/>
      <c r="F25" s="35"/>
      <c r="G25" s="35"/>
      <c r="H25" s="35"/>
      <c r="I25" s="35"/>
      <c r="K25" s="35"/>
      <c r="N25" s="35"/>
      <c r="P25" s="35"/>
    </row>
    <row r="26" spans="4:16" ht="12.75">
      <c r="D26" s="35"/>
      <c r="F26" s="35"/>
      <c r="G26" s="35"/>
      <c r="H26" s="35"/>
      <c r="I26" s="35"/>
      <c r="K26" s="35"/>
      <c r="N26" s="35"/>
      <c r="P26" s="35"/>
    </row>
    <row r="27" spans="4:16" ht="12.75">
      <c r="D27" s="35"/>
      <c r="F27" s="35"/>
      <c r="G27" s="35"/>
      <c r="H27" s="35"/>
      <c r="I27" s="35"/>
      <c r="K27" s="35"/>
      <c r="N27" s="35"/>
      <c r="P27" s="35"/>
    </row>
    <row r="28" spans="4:16" ht="12.75">
      <c r="D28" s="35"/>
      <c r="F28" s="35"/>
      <c r="G28" s="35"/>
      <c r="H28" s="35"/>
      <c r="I28" s="35"/>
      <c r="K28" s="35"/>
      <c r="N28" s="35"/>
      <c r="P28" s="35"/>
    </row>
    <row r="29" spans="4:16" ht="12.75">
      <c r="D29" s="35"/>
      <c r="F29" s="35"/>
      <c r="G29" s="35"/>
      <c r="H29" s="35"/>
      <c r="I29" s="35"/>
      <c r="K29" s="35"/>
      <c r="N29" s="35"/>
      <c r="P29" s="35"/>
    </row>
    <row r="30" spans="4:16" ht="12.75">
      <c r="D30" s="38"/>
      <c r="F30" s="35"/>
      <c r="G30" s="35"/>
      <c r="H30" s="35"/>
      <c r="I30" s="35"/>
      <c r="K30" s="35"/>
      <c r="N30" s="35"/>
      <c r="P30" s="35"/>
    </row>
    <row r="31" spans="4:16" ht="12.75">
      <c r="D31" s="35"/>
      <c r="F31" s="35"/>
      <c r="G31" s="35"/>
      <c r="H31" s="35"/>
      <c r="I31" s="35"/>
      <c r="K31" s="35"/>
      <c r="N31" s="35"/>
      <c r="P31" s="35"/>
    </row>
    <row r="32" spans="4:16" ht="12.75">
      <c r="D32" s="35"/>
      <c r="F32" s="35"/>
      <c r="G32" s="35"/>
      <c r="H32" s="35"/>
      <c r="I32" s="35"/>
      <c r="K32" s="35"/>
      <c r="N32" s="35"/>
      <c r="P32" s="35"/>
    </row>
    <row r="33" spans="4:16" ht="12.75">
      <c r="D33" s="35"/>
      <c r="F33" s="35"/>
      <c r="G33" s="35"/>
      <c r="H33" s="35"/>
      <c r="I33" s="35"/>
      <c r="K33" s="35"/>
      <c r="N33" s="35"/>
      <c r="P33" s="35"/>
    </row>
    <row r="34" spans="4:16" ht="12.75">
      <c r="D34" s="35"/>
      <c r="F34" s="35"/>
      <c r="G34" s="35"/>
      <c r="H34" s="35"/>
      <c r="I34" s="35"/>
      <c r="K34" s="35"/>
      <c r="N34" s="35"/>
      <c r="P34" s="35"/>
    </row>
  </sheetData>
  <sheetProtection/>
  <mergeCells count="8">
    <mergeCell ref="L7:P7"/>
    <mergeCell ref="B7:F7"/>
    <mergeCell ref="G7:K7"/>
    <mergeCell ref="A5:S5"/>
    <mergeCell ref="A1:S1"/>
    <mergeCell ref="A2:S2"/>
    <mergeCell ref="A3:S3"/>
    <mergeCell ref="A4:S4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User01</cp:lastModifiedBy>
  <cp:lastPrinted>2020-07-29T14:36:31Z</cp:lastPrinted>
  <dcterms:created xsi:type="dcterms:W3CDTF">2002-01-25T10:43:50Z</dcterms:created>
  <dcterms:modified xsi:type="dcterms:W3CDTF">2020-08-31T10:02:57Z</dcterms:modified>
  <cp:category/>
  <cp:version/>
  <cp:contentType/>
  <cp:contentStatus/>
</cp:coreProperties>
</file>